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9720" activeTab="0"/>
  </bookViews>
  <sheets>
    <sheet name="7 kolo" sheetId="1" r:id="rId1"/>
    <sheet name="bodový stav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<sst xmlns="http://schemas.openxmlformats.org/spreadsheetml/2006/main" count="928" uniqueCount="306">
  <si>
    <t>Teplice - Doubravka - 24. ročník BĚKODO 2010   -   320. start historie</t>
  </si>
  <si>
    <t>7. kolo - středa 19.05.   - délka tratě 4.530 m</t>
  </si>
  <si>
    <t>PK</t>
  </si>
  <si>
    <t>jméno</t>
  </si>
  <si>
    <t>nar</t>
  </si>
  <si>
    <t>čas</t>
  </si>
  <si>
    <t>kat</t>
  </si>
  <si>
    <t>PB</t>
  </si>
  <si>
    <t>oddíl</t>
  </si>
  <si>
    <t>1 km</t>
  </si>
  <si>
    <t>pozn.</t>
  </si>
  <si>
    <t>Hamr Jan</t>
  </si>
  <si>
    <t>M1</t>
  </si>
  <si>
    <t>Dukla Liberec</t>
  </si>
  <si>
    <t>36 vít.</t>
  </si>
  <si>
    <t>Štochl Jan</t>
  </si>
  <si>
    <t>Loko Tce - LB</t>
  </si>
  <si>
    <t>Čapek Lubomír</t>
  </si>
  <si>
    <t>M2</t>
  </si>
  <si>
    <t>BIKE Sport UL</t>
  </si>
  <si>
    <t>Hron Jiří</t>
  </si>
  <si>
    <t>Veselý Miroslav</t>
  </si>
  <si>
    <t>M3</t>
  </si>
  <si>
    <t>Glassman TT Teplice</t>
  </si>
  <si>
    <t>Zouhar Filip</t>
  </si>
  <si>
    <t>NLČ</t>
  </si>
  <si>
    <t>Zbuzek Michal</t>
  </si>
  <si>
    <t>KL Sport Most</t>
  </si>
  <si>
    <t>Růžička Vladimír</t>
  </si>
  <si>
    <t>AC Ústí nad Labem</t>
  </si>
  <si>
    <t xml:space="preserve">Veselý Petr </t>
  </si>
  <si>
    <t>Matěcha Míra st.</t>
  </si>
  <si>
    <t>M4</t>
  </si>
  <si>
    <t>TJ Hvězda Trnovany</t>
  </si>
  <si>
    <t>Olšer Tomáš</t>
  </si>
  <si>
    <t>AK Duchcov</t>
  </si>
  <si>
    <t>Vorlíček Petr</t>
  </si>
  <si>
    <t>BK BĚKODO Teplice</t>
  </si>
  <si>
    <t>Holcr Milan</t>
  </si>
  <si>
    <t>AK Bílina</t>
  </si>
  <si>
    <t>Bambas Jan</t>
  </si>
  <si>
    <t>Pivošlap Litvínov</t>
  </si>
  <si>
    <t>Tudor Daniel</t>
  </si>
  <si>
    <t>SKMP Kadaň</t>
  </si>
  <si>
    <t>Švanda Petr</t>
  </si>
  <si>
    <t>Slaný</t>
  </si>
  <si>
    <t>NOV</t>
  </si>
  <si>
    <t>Oppelt Michal</t>
  </si>
  <si>
    <t>Dubí</t>
  </si>
  <si>
    <t>Novakovský Jan</t>
  </si>
  <si>
    <t>Nový Pavel</t>
  </si>
  <si>
    <t>TRI STAR Kučera</t>
  </si>
  <si>
    <t>Šupita Michal</t>
  </si>
  <si>
    <t>Ústí nad Labem</t>
  </si>
  <si>
    <t>Tvrzník Jan</t>
  </si>
  <si>
    <t>Krupka</t>
  </si>
  <si>
    <t>Kraus František</t>
  </si>
  <si>
    <t>Nový Milan</t>
  </si>
  <si>
    <t>M5</t>
  </si>
  <si>
    <t>Krausová Jaroslava</t>
  </si>
  <si>
    <t>Ž2</t>
  </si>
  <si>
    <t>8 vít.</t>
  </si>
  <si>
    <t>Sova Jaroslav</t>
  </si>
  <si>
    <t>USK VŠEM UL</t>
  </si>
  <si>
    <t>Ernest Miroslav</t>
  </si>
  <si>
    <t>Farda Petr</t>
  </si>
  <si>
    <t>SPONA Teplice</t>
  </si>
  <si>
    <t>Janík Tomáš</t>
  </si>
  <si>
    <t>Zelenák Dušan</t>
  </si>
  <si>
    <t>Dolanský Pavel</t>
  </si>
  <si>
    <t>Vápeníková Jana</t>
  </si>
  <si>
    <t>Ústí - Brná</t>
  </si>
  <si>
    <t>Říha Josef</t>
  </si>
  <si>
    <t>Teplice</t>
  </si>
  <si>
    <t>Vorlíček Rudolf</t>
  </si>
  <si>
    <t>Kliský Roman</t>
  </si>
  <si>
    <t>Richter Martin</t>
  </si>
  <si>
    <t>Karešová Světla</t>
  </si>
  <si>
    <t>Ž1</t>
  </si>
  <si>
    <t>Ajm Jakub</t>
  </si>
  <si>
    <t>Proboštov</t>
  </si>
  <si>
    <t>Kantová Olga</t>
  </si>
  <si>
    <t>SDH Unčín</t>
  </si>
  <si>
    <t>Vodseďáková Irena</t>
  </si>
  <si>
    <t>Zbuzková Blanka</t>
  </si>
  <si>
    <t>Havlátko Jan</t>
  </si>
  <si>
    <t>Glumbík Karel</t>
  </si>
  <si>
    <t>Tvrzníková Kateřina</t>
  </si>
  <si>
    <t>AK Krupka</t>
  </si>
  <si>
    <t>Koželuh Pavel</t>
  </si>
  <si>
    <t>Smilová Jindřiška</t>
  </si>
  <si>
    <t>Ž3</t>
  </si>
  <si>
    <t>Holková Andrea</t>
  </si>
  <si>
    <t>Benedikt Miroslav</t>
  </si>
  <si>
    <t>Šulo Antonín</t>
  </si>
  <si>
    <t>Mocker František</t>
  </si>
  <si>
    <t>24:16</t>
  </si>
  <si>
    <t>AC Česká Lípa</t>
  </si>
  <si>
    <t>Dončev Danilo</t>
  </si>
  <si>
    <t>24:27</t>
  </si>
  <si>
    <t>Žižka Filip</t>
  </si>
  <si>
    <t>24:29</t>
  </si>
  <si>
    <t>Štěpánek Alois</t>
  </si>
  <si>
    <t>24:38</t>
  </si>
  <si>
    <t>Süsserová Lucie</t>
  </si>
  <si>
    <t>25:36</t>
  </si>
  <si>
    <t>Stracený Milan</t>
  </si>
  <si>
    <t>25:40</t>
  </si>
  <si>
    <t>Bučilová Michaela</t>
  </si>
  <si>
    <t>27:24</t>
  </si>
  <si>
    <t>Marková Vlasta</t>
  </si>
  <si>
    <t>28:44</t>
  </si>
  <si>
    <t xml:space="preserve">Lédlová Naděžda </t>
  </si>
  <si>
    <t>30:20</t>
  </si>
  <si>
    <r>
      <t xml:space="preserve">Štěpánková </t>
    </r>
    <r>
      <rPr>
        <sz val="9"/>
        <rFont val="Calibri"/>
        <family val="2"/>
      </rPr>
      <t>Bohunka</t>
    </r>
  </si>
  <si>
    <t>35:06</t>
  </si>
  <si>
    <t xml:space="preserve">Richterová Martina </t>
  </si>
  <si>
    <t>40+</t>
  </si>
  <si>
    <t>x</t>
  </si>
  <si>
    <r>
      <t xml:space="preserve">Štěpánková </t>
    </r>
    <r>
      <rPr>
        <sz val="10"/>
        <rFont val="Calibri"/>
        <family val="2"/>
      </rPr>
      <t>Bohunka</t>
    </r>
  </si>
  <si>
    <t>CP</t>
  </si>
  <si>
    <t>P</t>
  </si>
  <si>
    <t>R</t>
  </si>
  <si>
    <t>příslušnost</t>
  </si>
  <si>
    <t>10 nej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</si>
  <si>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</si>
  <si>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</si>
  <si>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</si>
  <si>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</si>
  <si>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</si>
  <si>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</si>
  <si>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</si>
  <si>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</si>
  <si>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</si>
  <si>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</si>
  <si>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</si>
  <si>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</si>
  <si>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</si>
  <si>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</si>
  <si>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</si>
  <si>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Vytlačil Stanislav</t>
  </si>
  <si>
    <t>AK Most</t>
  </si>
  <si>
    <t>Horák Lukáš</t>
  </si>
  <si>
    <t>Svítek Jiří</t>
  </si>
  <si>
    <t>Marek Jiří</t>
  </si>
  <si>
    <t>Povrly</t>
  </si>
  <si>
    <t>Sobotka Jiří</t>
  </si>
  <si>
    <t>Kirsch Petr ml.</t>
  </si>
  <si>
    <t>Dycka Petr</t>
  </si>
  <si>
    <t>Přibyl Martin</t>
  </si>
  <si>
    <t>KB Jílové</t>
  </si>
  <si>
    <t>Vaněk Jakub</t>
  </si>
  <si>
    <t>Blaschke Martin</t>
  </si>
  <si>
    <t>Adamec Jan</t>
  </si>
  <si>
    <t>Macánek Ondřej</t>
  </si>
  <si>
    <t>Kýhoz Jiří</t>
  </si>
  <si>
    <t>Horáček Adam</t>
  </si>
  <si>
    <t>24:02</t>
  </si>
  <si>
    <t>Vlček Jiří</t>
  </si>
  <si>
    <t>Jarolímek Jan</t>
  </si>
  <si>
    <t>Procházka Josef</t>
  </si>
  <si>
    <t>Marathon Děčín</t>
  </si>
  <si>
    <t>Janák Michal</t>
  </si>
  <si>
    <t>Hodina Petr</t>
  </si>
  <si>
    <t>Kanta Tomáš</t>
  </si>
  <si>
    <t>SDH Duchcov</t>
  </si>
  <si>
    <t>Leitermann David</t>
  </si>
  <si>
    <t>Regal Bike</t>
  </si>
  <si>
    <t>Šupita michal</t>
  </si>
  <si>
    <t>Majer Pavel</t>
  </si>
  <si>
    <t>Hampl Michal</t>
  </si>
  <si>
    <t>Hnilička Michal</t>
  </si>
  <si>
    <t>24:19</t>
  </si>
  <si>
    <t>26:12</t>
  </si>
  <si>
    <t>24:22</t>
  </si>
  <si>
    <t>Novák Petr</t>
  </si>
  <si>
    <t>IKSB Krupka</t>
  </si>
  <si>
    <t>Černý Jan</t>
  </si>
  <si>
    <t>Falk Pavel</t>
  </si>
  <si>
    <t>34:22</t>
  </si>
  <si>
    <t>24:33</t>
  </si>
  <si>
    <t>Štochl Jan st.</t>
  </si>
  <si>
    <t>Laibl Aleš</t>
  </si>
  <si>
    <t>25:31</t>
  </si>
  <si>
    <t>Molcar Miroslav</t>
  </si>
  <si>
    <t>Patera Miroslav</t>
  </si>
  <si>
    <t>BK Louny</t>
  </si>
  <si>
    <t>Plaček Tomáš</t>
  </si>
  <si>
    <t>Herman Milan</t>
  </si>
  <si>
    <t>Gazda Martin</t>
  </si>
  <si>
    <t>CB Royal</t>
  </si>
  <si>
    <t>Tojnar Jan</t>
  </si>
  <si>
    <t>KRK Litvínov</t>
  </si>
  <si>
    <t>Žejdlík Michal</t>
  </si>
  <si>
    <t>Loko Tce - orient. běh</t>
  </si>
  <si>
    <t>Kareš Pavel</t>
  </si>
  <si>
    <t>Novák Jiří</t>
  </si>
  <si>
    <t>Kostovič Petr</t>
  </si>
  <si>
    <t>www.behej.com</t>
  </si>
  <si>
    <t>Adámek Arnošt</t>
  </si>
  <si>
    <t>Most</t>
  </si>
  <si>
    <t>27:05</t>
  </si>
  <si>
    <t>Kirsch Petr</t>
  </si>
  <si>
    <t>25:30</t>
  </si>
  <si>
    <t>24:08</t>
  </si>
  <si>
    <t>26:11</t>
  </si>
  <si>
    <t>24:34</t>
  </si>
  <si>
    <t>24:46</t>
  </si>
  <si>
    <t>24:28</t>
  </si>
  <si>
    <t>24:23</t>
  </si>
  <si>
    <t>26:31</t>
  </si>
  <si>
    <t>24:39</t>
  </si>
  <si>
    <t>24:09</t>
  </si>
  <si>
    <t>Běhounek Vladimír</t>
  </si>
  <si>
    <t>Souček Jaroslav</t>
  </si>
  <si>
    <t>Tyl Petr</t>
  </si>
  <si>
    <t>Varchola Milan</t>
  </si>
  <si>
    <t>CUPRUM Povrly</t>
  </si>
  <si>
    <t>Škorvaga Josef</t>
  </si>
  <si>
    <t>28:03</t>
  </si>
  <si>
    <t>Hulha Karel</t>
  </si>
  <si>
    <t>31:12</t>
  </si>
  <si>
    <t xml:space="preserve">Olah Dušan </t>
  </si>
  <si>
    <t>24:25</t>
  </si>
  <si>
    <t xml:space="preserve">Zouhar Jura </t>
  </si>
  <si>
    <t>26:47</t>
  </si>
  <si>
    <t>24:44</t>
  </si>
  <si>
    <t>24:17</t>
  </si>
  <si>
    <t>24:12</t>
  </si>
  <si>
    <t>24:58</t>
  </si>
  <si>
    <t>24:32</t>
  </si>
  <si>
    <t>25:02</t>
  </si>
  <si>
    <t>Šatalík Stanislav</t>
  </si>
  <si>
    <t>24:01</t>
  </si>
  <si>
    <t>29:29</t>
  </si>
  <si>
    <t>25:17</t>
  </si>
  <si>
    <t>25:09</t>
  </si>
  <si>
    <t>Kittl Alois</t>
  </si>
  <si>
    <t>Loko Tce - turisti</t>
  </si>
  <si>
    <t>27:07</t>
  </si>
  <si>
    <t>30:10</t>
  </si>
  <si>
    <t>27:55</t>
  </si>
  <si>
    <t>Koucká Martina</t>
  </si>
  <si>
    <t>25:01</t>
  </si>
  <si>
    <t>26:51</t>
  </si>
  <si>
    <t>25:45</t>
  </si>
  <si>
    <t>26:05</t>
  </si>
  <si>
    <t>25:42</t>
  </si>
  <si>
    <t>26:22</t>
  </si>
  <si>
    <t>25:38</t>
  </si>
  <si>
    <t>Ernestová Miroslava</t>
  </si>
  <si>
    <t>25:26</t>
  </si>
  <si>
    <t>24:48</t>
  </si>
  <si>
    <t>Nováková Kateřina</t>
  </si>
  <si>
    <t>24:59</t>
  </si>
  <si>
    <t>26:24</t>
  </si>
  <si>
    <t>Kaprálová Lenka</t>
  </si>
  <si>
    <t>24:42</t>
  </si>
  <si>
    <t>25:56</t>
  </si>
  <si>
    <t>24:45</t>
  </si>
  <si>
    <t>26:17</t>
  </si>
  <si>
    <t>26:58</t>
  </si>
  <si>
    <t>Dusilová Petra</t>
  </si>
  <si>
    <t>27:48</t>
  </si>
  <si>
    <t>Čutíková Veronika</t>
  </si>
  <si>
    <t>Hluchá Jana</t>
  </si>
  <si>
    <t>26:50</t>
  </si>
  <si>
    <t>Čermáková Ivana</t>
  </si>
  <si>
    <t>25:53</t>
  </si>
  <si>
    <t>27:17</t>
  </si>
  <si>
    <t>26:30</t>
  </si>
  <si>
    <t>27:13</t>
  </si>
  <si>
    <t>Molcarová Jana</t>
  </si>
  <si>
    <t>24:20</t>
  </si>
  <si>
    <t>Egrtová Lenka</t>
  </si>
  <si>
    <t>Adámková Jana</t>
  </si>
  <si>
    <t>31:40</t>
  </si>
  <si>
    <t>32:00</t>
  </si>
  <si>
    <t>Moravcová Jana</t>
  </si>
  <si>
    <t>Bystřany</t>
  </si>
  <si>
    <t>26:23</t>
  </si>
  <si>
    <t>25:14</t>
  </si>
  <si>
    <t>24:21</t>
  </si>
  <si>
    <t>35+</t>
  </si>
  <si>
    <t>26:01</t>
  </si>
  <si>
    <t>27:59</t>
  </si>
  <si>
    <t>27:02</t>
  </si>
  <si>
    <t>Vondráková Jana</t>
  </si>
  <si>
    <t>Kittlová Růžena</t>
  </si>
  <si>
    <t>28:00</t>
  </si>
  <si>
    <t>30:30</t>
  </si>
  <si>
    <t>28:55</t>
  </si>
  <si>
    <t>Polívková Marie</t>
  </si>
  <si>
    <t>33:24</t>
  </si>
  <si>
    <t>35:43</t>
  </si>
  <si>
    <t>kolo</t>
  </si>
  <si>
    <t>CELKEM</t>
  </si>
  <si>
    <t>muži</t>
  </si>
  <si>
    <t>CS</t>
  </si>
  <si>
    <t>ženy</t>
  </si>
  <si>
    <t>Pr 1 kolo</t>
  </si>
  <si>
    <t>celkem</t>
  </si>
  <si>
    <t>po</t>
  </si>
  <si>
    <t>kole</t>
  </si>
  <si>
    <t>Pr./K</t>
  </si>
  <si>
    <t>Bodový stav po 7. kole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</si>
</sst>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ejaVu Sans"/>
      <family val="2"/>
    </font>
    <font>
      <sz val="10"/>
      <name val="Arial CE"/>
      <family val="2"/>
    </font>
    <font>
      <sz val="9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1" fontId="24" fillId="12" borderId="13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1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/>
    </xf>
    <xf numFmtId="0" fontId="24" fillId="12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4" fontId="29" fillId="7" borderId="1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20" fontId="59" fillId="7" borderId="13" xfId="0" applyNumberFormat="1" applyFont="1" applyFill="1" applyBorder="1" applyAlignment="1">
      <alignment horizontal="center"/>
    </xf>
    <xf numFmtId="49" fontId="29" fillId="7" borderId="13" xfId="46" applyNumberFormat="1" applyFont="1" applyFill="1" applyBorder="1" applyAlignment="1">
      <alignment horizontal="center"/>
      <protection/>
    </xf>
    <xf numFmtId="49" fontId="59" fillId="7" borderId="13" xfId="0" applyNumberFormat="1" applyFont="1" applyFill="1" applyBorder="1" applyAlignment="1">
      <alignment horizontal="center"/>
    </xf>
    <xf numFmtId="49" fontId="59" fillId="7" borderId="14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6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" fontId="24" fillId="12" borderId="10" xfId="0" applyNumberFormat="1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9" fontId="59" fillId="7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8" fillId="0" borderId="20" xfId="0" applyFont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164" fontId="29" fillId="7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9" fillId="7" borderId="24" xfId="0" applyFont="1" applyFill="1" applyBorder="1" applyAlignment="1">
      <alignment horizontal="center"/>
    </xf>
    <xf numFmtId="1" fontId="4" fillId="7" borderId="25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31" fillId="34" borderId="24" xfId="0" applyFont="1" applyFill="1" applyBorder="1" applyAlignment="1">
      <alignment horizontal="center"/>
    </xf>
    <xf numFmtId="0" fontId="31" fillId="35" borderId="30" xfId="0" applyFont="1" applyFill="1" applyBorder="1" applyAlignment="1">
      <alignment horizontal="center"/>
    </xf>
    <xf numFmtId="0" fontId="31" fillId="35" borderId="31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32" fillId="34" borderId="32" xfId="0" applyFont="1" applyFill="1" applyBorder="1" applyAlignment="1">
      <alignment horizontal="center"/>
    </xf>
    <xf numFmtId="1" fontId="31" fillId="9" borderId="24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164" fontId="23" fillId="0" borderId="31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4" fontId="23" fillId="34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4" fillId="0" borderId="21" xfId="46" applyFont="1" applyFill="1" applyBorder="1">
      <alignment/>
      <protection/>
    </xf>
    <xf numFmtId="0" fontId="25" fillId="0" borderId="20" xfId="46" applyFont="1" applyFill="1" applyBorder="1" applyAlignment="1">
      <alignment horizontal="center"/>
      <protection/>
    </xf>
    <xf numFmtId="164" fontId="23" fillId="0" borderId="21" xfId="46" applyNumberFormat="1" applyFont="1" applyFill="1" applyBorder="1" applyAlignment="1">
      <alignment horizontal="left"/>
      <protection/>
    </xf>
    <xf numFmtId="164" fontId="31" fillId="4" borderId="20" xfId="0" applyNumberFormat="1" applyFont="1" applyFill="1" applyBorder="1" applyAlignment="1">
      <alignment horizontal="center"/>
    </xf>
    <xf numFmtId="0" fontId="24" fillId="33" borderId="35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1" fontId="24" fillId="33" borderId="22" xfId="0" applyNumberFormat="1" applyFont="1" applyFill="1" applyBorder="1" applyAlignment="1">
      <alignment horizontal="center"/>
    </xf>
    <xf numFmtId="0" fontId="24" fillId="12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2" fillId="10" borderId="23" xfId="0" applyFont="1" applyFill="1" applyBorder="1" applyAlignment="1">
      <alignment horizontal="center"/>
    </xf>
    <xf numFmtId="1" fontId="29" fillId="9" borderId="20" xfId="0" applyNumberFormat="1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>
      <alignment horizontal="center"/>
    </xf>
    <xf numFmtId="164" fontId="23" fillId="7" borderId="35" xfId="46" applyNumberFormat="1" applyFont="1" applyFill="1" applyBorder="1" applyAlignment="1">
      <alignment horizontal="center"/>
      <protection/>
    </xf>
    <xf numFmtId="164" fontId="23" fillId="7" borderId="22" xfId="46" applyNumberFormat="1" applyFont="1" applyFill="1" applyBorder="1" applyAlignment="1">
      <alignment horizontal="center"/>
      <protection/>
    </xf>
    <xf numFmtId="164" fontId="23" fillId="7" borderId="22" xfId="0" applyNumberFormat="1" applyFont="1" applyFill="1" applyBorder="1" applyAlignment="1">
      <alignment horizontal="center"/>
    </xf>
    <xf numFmtId="165" fontId="23" fillId="7" borderId="22" xfId="0" applyNumberFormat="1" applyFont="1" applyFill="1" applyBorder="1" applyAlignment="1">
      <alignment horizontal="center"/>
    </xf>
    <xf numFmtId="164" fontId="23" fillId="0" borderId="22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164" fontId="32" fillId="0" borderId="34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4" fontId="31" fillId="4" borderId="10" xfId="0" applyNumberFormat="1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1" fontId="29" fillId="9" borderId="10" xfId="0" applyNumberFormat="1" applyFont="1" applyFill="1" applyBorder="1" applyAlignment="1" applyProtection="1">
      <alignment horizontal="center"/>
      <protection hidden="1"/>
    </xf>
    <xf numFmtId="0" fontId="4" fillId="10" borderId="10" xfId="0" applyFont="1" applyFill="1" applyBorder="1" applyAlignment="1">
      <alignment horizontal="center"/>
    </xf>
    <xf numFmtId="164" fontId="23" fillId="7" borderId="14" xfId="46" applyNumberFormat="1" applyFont="1" applyFill="1" applyBorder="1" applyAlignment="1">
      <alignment horizontal="center"/>
      <protection/>
    </xf>
    <xf numFmtId="164" fontId="23" fillId="7" borderId="13" xfId="46" applyNumberFormat="1" applyFont="1" applyFill="1" applyBorder="1" applyAlignment="1">
      <alignment horizontal="center"/>
      <protection/>
    </xf>
    <xf numFmtId="164" fontId="23" fillId="7" borderId="13" xfId="0" applyNumberFormat="1" applyFont="1" applyFill="1" applyBorder="1" applyAlignment="1">
      <alignment horizontal="center"/>
    </xf>
    <xf numFmtId="165" fontId="23" fillId="7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32" fillId="0" borderId="12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20" fontId="55" fillId="7" borderId="14" xfId="0" applyNumberFormat="1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165" fontId="34" fillId="0" borderId="13" xfId="0" applyNumberFormat="1" applyFont="1" applyFill="1" applyBorder="1" applyAlignment="1">
      <alignment horizontal="center"/>
    </xf>
    <xf numFmtId="0" fontId="31" fillId="12" borderId="13" xfId="0" applyFont="1" applyFill="1" applyBorder="1" applyAlignment="1">
      <alignment horizontal="center"/>
    </xf>
    <xf numFmtId="49" fontId="23" fillId="7" borderId="13" xfId="46" applyNumberFormat="1" applyFont="1" applyFill="1" applyBorder="1" applyAlignment="1">
      <alignment horizontal="center"/>
      <protection/>
    </xf>
    <xf numFmtId="1" fontId="31" fillId="12" borderId="13" xfId="0" applyNumberFormat="1" applyFont="1" applyFill="1" applyBorder="1" applyAlignment="1">
      <alignment horizontal="center"/>
    </xf>
    <xf numFmtId="49" fontId="4" fillId="0" borderId="13" xfId="46" applyNumberFormat="1" applyFont="1" applyFill="1" applyBorder="1" applyAlignment="1">
      <alignment horizontal="center"/>
      <protection/>
    </xf>
    <xf numFmtId="0" fontId="56" fillId="0" borderId="38" xfId="0" applyFont="1" applyFill="1" applyBorder="1" applyAlignment="1">
      <alignment/>
    </xf>
    <xf numFmtId="164" fontId="23" fillId="0" borderId="14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23" fillId="0" borderId="3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23" fillId="7" borderId="14" xfId="0" applyNumberFormat="1" applyFont="1" applyFill="1" applyBorder="1" applyAlignment="1">
      <alignment horizontal="center"/>
    </xf>
    <xf numFmtId="165" fontId="23" fillId="0" borderId="14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0" fontId="57" fillId="0" borderId="39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49" fontId="31" fillId="34" borderId="10" xfId="46" applyNumberFormat="1" applyFont="1" applyFill="1" applyBorder="1" applyAlignment="1">
      <alignment horizontal="center"/>
      <protection/>
    </xf>
    <xf numFmtId="0" fontId="4" fillId="34" borderId="37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" fontId="29" fillId="34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165" fontId="32" fillId="34" borderId="13" xfId="0" applyNumberFormat="1" applyFont="1" applyFill="1" applyBorder="1" applyAlignment="1">
      <alignment horizontal="center"/>
    </xf>
    <xf numFmtId="165" fontId="33" fillId="34" borderId="13" xfId="0" applyNumberFormat="1" applyFont="1" applyFill="1" applyBorder="1" applyAlignment="1">
      <alignment horizontal="center"/>
    </xf>
    <xf numFmtId="165" fontId="33" fillId="34" borderId="12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164" fontId="23" fillId="7" borderId="31" xfId="0" applyNumberFormat="1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164" fontId="23" fillId="0" borderId="14" xfId="46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64" fontId="23" fillId="0" borderId="13" xfId="46" applyNumberFormat="1" applyFont="1" applyFill="1" applyBorder="1" applyAlignment="1">
      <alignment horizontal="center"/>
      <protection/>
    </xf>
    <xf numFmtId="0" fontId="31" fillId="0" borderId="13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0" fontId="31" fillId="12" borderId="14" xfId="0" applyFont="1" applyFill="1" applyBorder="1" applyAlignment="1">
      <alignment horizontal="center"/>
    </xf>
    <xf numFmtId="49" fontId="23" fillId="7" borderId="14" xfId="46" applyNumberFormat="1" applyFont="1" applyFill="1" applyBorder="1" applyAlignment="1">
      <alignment horizontal="center"/>
      <protection/>
    </xf>
    <xf numFmtId="165" fontId="23" fillId="7" borderId="14" xfId="46" applyNumberFormat="1" applyFont="1" applyFill="1" applyBorder="1" applyAlignment="1">
      <alignment horizontal="center"/>
      <protection/>
    </xf>
    <xf numFmtId="164" fontId="23" fillId="0" borderId="41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4" fillId="34" borderId="37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/>
    </xf>
    <xf numFmtId="0" fontId="55" fillId="0" borderId="41" xfId="0" applyFont="1" applyFill="1" applyBorder="1" applyAlignment="1">
      <alignment/>
    </xf>
    <xf numFmtId="165" fontId="23" fillId="7" borderId="14" xfId="0" applyNumberFormat="1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164" fontId="32" fillId="34" borderId="13" xfId="0" applyNumberFormat="1" applyFont="1" applyFill="1" applyBorder="1" applyAlignment="1">
      <alignment horizontal="center"/>
    </xf>
    <xf numFmtId="49" fontId="55" fillId="7" borderId="14" xfId="0" applyNumberFormat="1" applyFont="1" applyFill="1" applyBorder="1" applyAlignment="1">
      <alignment horizontal="center"/>
    </xf>
    <xf numFmtId="165" fontId="23" fillId="7" borderId="13" xfId="46" applyNumberFormat="1" applyFont="1" applyFill="1" applyBorder="1" applyAlignment="1">
      <alignment horizontal="center"/>
      <protection/>
    </xf>
    <xf numFmtId="49" fontId="23" fillId="0" borderId="13" xfId="46" applyNumberFormat="1" applyFont="1" applyFill="1" applyBorder="1" applyAlignment="1">
      <alignment horizontal="center"/>
      <protection/>
    </xf>
    <xf numFmtId="49" fontId="31" fillId="34" borderId="10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1" fontId="29" fillId="36" borderId="10" xfId="0" applyNumberFormat="1" applyFont="1" applyFill="1" applyBorder="1" applyAlignment="1" applyProtection="1">
      <alignment horizontal="center"/>
      <protection hidden="1"/>
    </xf>
    <xf numFmtId="20" fontId="23" fillId="7" borderId="13" xfId="0" applyNumberFormat="1" applyFont="1" applyFill="1" applyBorder="1" applyAlignment="1">
      <alignment horizontal="center"/>
    </xf>
    <xf numFmtId="49" fontId="23" fillId="0" borderId="14" xfId="46" applyNumberFormat="1" applyFont="1" applyFill="1" applyBorder="1" applyAlignment="1">
      <alignment horizontal="center"/>
      <protection/>
    </xf>
    <xf numFmtId="49" fontId="55" fillId="7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/>
    </xf>
    <xf numFmtId="165" fontId="23" fillId="0" borderId="14" xfId="46" applyNumberFormat="1" applyFont="1" applyFill="1" applyBorder="1" applyAlignment="1">
      <alignment horizontal="center"/>
      <protection/>
    </xf>
    <xf numFmtId="164" fontId="23" fillId="34" borderId="13" xfId="0" applyNumberFormat="1" applyFont="1" applyFill="1" applyBorder="1" applyAlignment="1">
      <alignment horizontal="center"/>
    </xf>
    <xf numFmtId="165" fontId="23" fillId="34" borderId="13" xfId="0" applyNumberFormat="1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12" xfId="0" applyNumberFormat="1" applyFont="1" applyFill="1" applyBorder="1" applyAlignment="1">
      <alignment horizontal="center"/>
    </xf>
    <xf numFmtId="49" fontId="60" fillId="4" borderId="10" xfId="0" applyNumberFormat="1" applyFont="1" applyFill="1" applyBorder="1" applyAlignment="1">
      <alignment horizontal="center"/>
    </xf>
    <xf numFmtId="165" fontId="23" fillId="0" borderId="13" xfId="46" applyNumberFormat="1" applyFont="1" applyFill="1" applyBorder="1" applyAlignment="1">
      <alignment horizontal="center"/>
      <protection/>
    </xf>
    <xf numFmtId="49" fontId="55" fillId="0" borderId="14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/>
    </xf>
    <xf numFmtId="0" fontId="23" fillId="34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5" fillId="34" borderId="16" xfId="0" applyFont="1" applyFill="1" applyBorder="1" applyAlignment="1">
      <alignment horizontal="center"/>
    </xf>
    <xf numFmtId="0" fontId="23" fillId="34" borderId="44" xfId="0" applyFont="1" applyFill="1" applyBorder="1" applyAlignment="1">
      <alignment horizontal="left"/>
    </xf>
    <xf numFmtId="0" fontId="31" fillId="34" borderId="16" xfId="0" applyFont="1" applyFill="1" applyBorder="1" applyAlignment="1">
      <alignment horizontal="center"/>
    </xf>
    <xf numFmtId="0" fontId="35" fillId="34" borderId="45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32" fillId="34" borderId="45" xfId="0" applyFont="1" applyFill="1" applyBorder="1" applyAlignment="1">
      <alignment horizontal="center"/>
    </xf>
    <xf numFmtId="0" fontId="32" fillId="34" borderId="17" xfId="0" applyFont="1" applyFill="1" applyBorder="1" applyAlignment="1">
      <alignment horizontal="center"/>
    </xf>
    <xf numFmtId="164" fontId="32" fillId="34" borderId="17" xfId="0" applyNumberFormat="1" applyFont="1" applyFill="1" applyBorder="1" applyAlignment="1">
      <alignment horizontal="center"/>
    </xf>
    <xf numFmtId="165" fontId="32" fillId="34" borderId="17" xfId="0" applyNumberFormat="1" applyFont="1" applyFill="1" applyBorder="1" applyAlignment="1">
      <alignment horizontal="center"/>
    </xf>
    <xf numFmtId="165" fontId="33" fillId="34" borderId="17" xfId="0" applyNumberFormat="1" applyFont="1" applyFill="1" applyBorder="1" applyAlignment="1">
      <alignment horizontal="center"/>
    </xf>
    <xf numFmtId="165" fontId="33" fillId="34" borderId="43" xfId="0" applyNumberFormat="1" applyFont="1" applyFill="1" applyBorder="1" applyAlignment="1">
      <alignment horizontal="center"/>
    </xf>
    <xf numFmtId="0" fontId="31" fillId="13" borderId="2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4" fillId="37" borderId="46" xfId="0" applyFont="1" applyFill="1" applyBorder="1" applyAlignment="1">
      <alignment horizontal="center"/>
    </xf>
    <xf numFmtId="165" fontId="31" fillId="37" borderId="46" xfId="0" applyNumberFormat="1" applyFont="1" applyFill="1" applyBorder="1" applyAlignment="1">
      <alignment horizontal="center"/>
    </xf>
    <xf numFmtId="0" fontId="31" fillId="37" borderId="48" xfId="0" applyFont="1" applyFill="1" applyBorder="1" applyAlignment="1">
      <alignment horizontal="center"/>
    </xf>
    <xf numFmtId="0" fontId="31" fillId="9" borderId="47" xfId="0" applyFont="1" applyFill="1" applyBorder="1" applyAlignment="1">
      <alignment horizontal="center"/>
    </xf>
    <xf numFmtId="0" fontId="24" fillId="9" borderId="46" xfId="0" applyFont="1" applyFill="1" applyBorder="1" applyAlignment="1">
      <alignment horizontal="center"/>
    </xf>
    <xf numFmtId="0" fontId="24" fillId="9" borderId="48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1" fontId="31" fillId="0" borderId="50" xfId="0" applyNumberFormat="1" applyFont="1" applyFill="1" applyBorder="1" applyAlignment="1">
      <alignment horizontal="center"/>
    </xf>
    <xf numFmtId="1" fontId="23" fillId="0" borderId="50" xfId="0" applyNumberFormat="1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23" fillId="0" borderId="53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1" fillId="0" borderId="55" xfId="0" applyFont="1" applyFill="1" applyBorder="1" applyAlignment="1">
      <alignment horizontal="center"/>
    </xf>
    <xf numFmtId="1" fontId="31" fillId="0" borderId="56" xfId="0" applyNumberFormat="1" applyFont="1" applyFill="1" applyBorder="1" applyAlignment="1">
      <alignment horizontal="center"/>
    </xf>
    <xf numFmtId="1" fontId="23" fillId="0" borderId="56" xfId="0" applyNumberFormat="1" applyFont="1" applyFill="1" applyBorder="1" applyAlignment="1">
      <alignment horizontal="center"/>
    </xf>
    <xf numFmtId="0" fontId="23" fillId="0" borderId="57" xfId="0" applyFont="1" applyFill="1" applyBorder="1" applyAlignment="1">
      <alignment/>
    </xf>
    <xf numFmtId="0" fontId="23" fillId="0" borderId="58" xfId="0" applyFont="1" applyFill="1" applyBorder="1" applyAlignment="1">
      <alignment/>
    </xf>
    <xf numFmtId="1" fontId="23" fillId="0" borderId="59" xfId="0" applyNumberFormat="1" applyFont="1" applyFill="1" applyBorder="1" applyAlignment="1">
      <alignment horizontal="center"/>
    </xf>
    <xf numFmtId="1" fontId="4" fillId="0" borderId="59" xfId="0" applyNumberFormat="1" applyFont="1" applyFill="1" applyBorder="1" applyAlignment="1">
      <alignment horizontal="center"/>
    </xf>
    <xf numFmtId="0" fontId="31" fillId="0" borderId="51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165" fontId="23" fillId="33" borderId="24" xfId="0" applyNumberFormat="1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0" fontId="23" fillId="9" borderId="24" xfId="0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/>
    </xf>
    <xf numFmtId="1" fontId="37" fillId="38" borderId="24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37" fillId="36" borderId="60" xfId="0" applyFont="1" applyFill="1" applyBorder="1" applyAlignment="1">
      <alignment horizontal="center"/>
    </xf>
    <xf numFmtId="0" fontId="37" fillId="36" borderId="61" xfId="0" applyFont="1" applyFill="1" applyBorder="1" applyAlignment="1">
      <alignment horizontal="center"/>
    </xf>
    <xf numFmtId="0" fontId="37" fillId="36" borderId="51" xfId="0" applyFont="1" applyFill="1" applyBorder="1" applyAlignment="1">
      <alignment horizontal="center"/>
    </xf>
    <xf numFmtId="0" fontId="37" fillId="36" borderId="62" xfId="0" applyFont="1" applyFill="1" applyBorder="1" applyAlignment="1">
      <alignment horizontal="center"/>
    </xf>
    <xf numFmtId="1" fontId="25" fillId="13" borderId="63" xfId="0" applyNumberFormat="1" applyFont="1" applyFill="1" applyBorder="1" applyAlignment="1">
      <alignment horizontal="center"/>
    </xf>
    <xf numFmtId="1" fontId="25" fillId="13" borderId="26" xfId="0" applyNumberFormat="1" applyFont="1" applyFill="1" applyBorder="1" applyAlignment="1">
      <alignment horizontal="center"/>
    </xf>
    <xf numFmtId="1" fontId="31" fillId="0" borderId="64" xfId="0" applyNumberFormat="1" applyFont="1" applyFill="1" applyBorder="1" applyAlignment="1">
      <alignment horizontal="center"/>
    </xf>
    <xf numFmtId="1" fontId="31" fillId="0" borderId="65" xfId="0" applyNumberFormat="1" applyFont="1" applyFill="1" applyBorder="1" applyAlignment="1">
      <alignment horizontal="center"/>
    </xf>
    <xf numFmtId="1" fontId="29" fillId="36" borderId="63" xfId="0" applyNumberFormat="1" applyFont="1" applyFill="1" applyBorder="1" applyAlignment="1">
      <alignment horizontal="center"/>
    </xf>
    <xf numFmtId="1" fontId="29" fillId="36" borderId="26" xfId="0" applyNumberFormat="1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00390625" style="37" customWidth="1"/>
    <col min="2" max="2" width="4.421875" style="37" customWidth="1"/>
    <col min="3" max="3" width="18.57421875" style="37" customWidth="1"/>
    <col min="4" max="4" width="5.28125" style="55" customWidth="1"/>
    <col min="5" max="5" width="8.8515625" style="37" customWidth="1"/>
    <col min="6" max="6" width="6.140625" style="40" customWidth="1"/>
    <col min="7" max="7" width="4.8515625" style="40" customWidth="1"/>
    <col min="8" max="8" width="19.00390625" style="37" customWidth="1"/>
    <col min="9" max="9" width="6.140625" style="40" customWidth="1"/>
    <col min="10" max="10" width="7.421875" style="37" customWidth="1"/>
  </cols>
  <sheetData>
    <row r="1" spans="1:10" ht="15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4.75" customHeight="1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>
      <c r="A3" s="65" t="s">
        <v>120</v>
      </c>
      <c r="B3" s="65" t="s">
        <v>2</v>
      </c>
      <c r="C3" s="66" t="s">
        <v>3</v>
      </c>
      <c r="D3" s="67" t="s">
        <v>4</v>
      </c>
      <c r="E3" s="68" t="s">
        <v>5</v>
      </c>
      <c r="F3" s="69" t="s">
        <v>6</v>
      </c>
      <c r="G3" s="70" t="s">
        <v>7</v>
      </c>
      <c r="H3" s="71" t="s">
        <v>8</v>
      </c>
      <c r="I3" s="72" t="s">
        <v>9</v>
      </c>
      <c r="J3" s="65" t="s">
        <v>10</v>
      </c>
    </row>
    <row r="4" spans="1:10" ht="12" customHeight="1">
      <c r="A4" s="56">
        <v>1</v>
      </c>
      <c r="B4" s="57">
        <v>1</v>
      </c>
      <c r="C4" s="58" t="s">
        <v>11</v>
      </c>
      <c r="D4" s="59">
        <v>1986</v>
      </c>
      <c r="E4" s="60">
        <v>0.6409722222222222</v>
      </c>
      <c r="F4" s="61" t="s">
        <v>12</v>
      </c>
      <c r="G4" s="62">
        <v>10</v>
      </c>
      <c r="H4" s="63" t="s">
        <v>13</v>
      </c>
      <c r="I4" s="64">
        <f aca="true" t="shared" si="0" ref="I4:I51">SUM(E4)/4.53</f>
        <v>0.141494971792985</v>
      </c>
      <c r="J4" s="57" t="s">
        <v>14</v>
      </c>
    </row>
    <row r="5" spans="1:10" ht="12" customHeight="1">
      <c r="A5" s="22">
        <v>2</v>
      </c>
      <c r="B5" s="23">
        <v>2</v>
      </c>
      <c r="C5" s="24" t="s">
        <v>15</v>
      </c>
      <c r="D5" s="3">
        <v>1992</v>
      </c>
      <c r="E5" s="26">
        <v>0.6465277777777778</v>
      </c>
      <c r="F5" s="42" t="s">
        <v>12</v>
      </c>
      <c r="G5" s="44">
        <v>9</v>
      </c>
      <c r="H5" s="27" t="s">
        <v>16</v>
      </c>
      <c r="I5" s="41">
        <f t="shared" si="0"/>
        <v>0.14272136374785382</v>
      </c>
      <c r="J5" s="23"/>
    </row>
    <row r="6" spans="1:10" ht="12" customHeight="1">
      <c r="A6" s="22">
        <v>3</v>
      </c>
      <c r="B6" s="23">
        <v>1</v>
      </c>
      <c r="C6" s="28" t="s">
        <v>17</v>
      </c>
      <c r="D6" s="1">
        <v>1974</v>
      </c>
      <c r="E6" s="26">
        <v>0.6826388888888889</v>
      </c>
      <c r="F6" s="42" t="s">
        <v>18</v>
      </c>
      <c r="G6" s="43">
        <v>10</v>
      </c>
      <c r="H6" s="28" t="s">
        <v>19</v>
      </c>
      <c r="I6" s="41">
        <f t="shared" si="0"/>
        <v>0.15069291145450087</v>
      </c>
      <c r="J6" s="23"/>
    </row>
    <row r="7" spans="1:10" ht="12" customHeight="1">
      <c r="A7" s="22">
        <v>4</v>
      </c>
      <c r="B7" s="23">
        <v>3</v>
      </c>
      <c r="C7" s="24" t="s">
        <v>20</v>
      </c>
      <c r="D7" s="3">
        <v>1991</v>
      </c>
      <c r="E7" s="26">
        <v>0.6854166666666667</v>
      </c>
      <c r="F7" s="42" t="s">
        <v>12</v>
      </c>
      <c r="G7" s="44">
        <v>8</v>
      </c>
      <c r="H7" s="27" t="s">
        <v>16</v>
      </c>
      <c r="I7" s="41">
        <f t="shared" si="0"/>
        <v>0.15130610743193523</v>
      </c>
      <c r="J7" s="23"/>
    </row>
    <row r="8" spans="1:10" ht="12" customHeight="1">
      <c r="A8" s="22">
        <v>5</v>
      </c>
      <c r="B8" s="23">
        <v>1</v>
      </c>
      <c r="C8" s="24" t="s">
        <v>21</v>
      </c>
      <c r="D8" s="3">
        <v>1963</v>
      </c>
      <c r="E8" s="26">
        <v>0.6881944444444444</v>
      </c>
      <c r="F8" s="42" t="s">
        <v>22</v>
      </c>
      <c r="G8" s="43">
        <v>10</v>
      </c>
      <c r="H8" s="24" t="s">
        <v>23</v>
      </c>
      <c r="I8" s="41">
        <f t="shared" si="0"/>
        <v>0.15191930340936963</v>
      </c>
      <c r="J8" s="23"/>
    </row>
    <row r="9" spans="1:10" ht="12" customHeight="1">
      <c r="A9" s="22">
        <v>6</v>
      </c>
      <c r="B9" s="23">
        <v>2</v>
      </c>
      <c r="C9" s="28" t="s">
        <v>24</v>
      </c>
      <c r="D9" s="1">
        <v>1970</v>
      </c>
      <c r="E9" s="26">
        <v>0.69375</v>
      </c>
      <c r="F9" s="42" t="s">
        <v>22</v>
      </c>
      <c r="G9" s="45">
        <v>9</v>
      </c>
      <c r="H9" s="27" t="s">
        <v>23</v>
      </c>
      <c r="I9" s="41">
        <f t="shared" si="0"/>
        <v>0.1531456953642384</v>
      </c>
      <c r="J9" s="23" t="s">
        <v>25</v>
      </c>
    </row>
    <row r="10" spans="1:10" ht="12" customHeight="1">
      <c r="A10" s="22">
        <v>7</v>
      </c>
      <c r="B10" s="23">
        <v>4</v>
      </c>
      <c r="C10" s="28" t="s">
        <v>26</v>
      </c>
      <c r="D10" s="1">
        <v>1985</v>
      </c>
      <c r="E10" s="26">
        <v>0.6944444444444445</v>
      </c>
      <c r="F10" s="42" t="s">
        <v>12</v>
      </c>
      <c r="G10" s="44">
        <v>7</v>
      </c>
      <c r="H10" s="28" t="s">
        <v>27</v>
      </c>
      <c r="I10" s="41">
        <f t="shared" si="0"/>
        <v>0.153298994358597</v>
      </c>
      <c r="J10" s="25" t="s">
        <v>25</v>
      </c>
    </row>
    <row r="11" spans="1:10" ht="12" customHeight="1">
      <c r="A11" s="22">
        <v>8</v>
      </c>
      <c r="B11" s="23">
        <v>3</v>
      </c>
      <c r="C11" s="28" t="s">
        <v>28</v>
      </c>
      <c r="D11" s="3">
        <v>1962</v>
      </c>
      <c r="E11" s="26">
        <v>0.6958333333333333</v>
      </c>
      <c r="F11" s="42" t="s">
        <v>22</v>
      </c>
      <c r="G11" s="45">
        <v>8</v>
      </c>
      <c r="H11" s="29" t="s">
        <v>53</v>
      </c>
      <c r="I11" s="41">
        <f t="shared" si="0"/>
        <v>0.1536055923473142</v>
      </c>
      <c r="J11" s="23"/>
    </row>
    <row r="12" spans="1:10" ht="12" customHeight="1">
      <c r="A12" s="22">
        <v>9</v>
      </c>
      <c r="B12" s="23">
        <v>5</v>
      </c>
      <c r="C12" s="24" t="s">
        <v>30</v>
      </c>
      <c r="D12" s="3">
        <v>1990</v>
      </c>
      <c r="E12" s="26">
        <v>0.7263888888888889</v>
      </c>
      <c r="F12" s="42" t="s">
        <v>12</v>
      </c>
      <c r="G12" s="44">
        <v>6</v>
      </c>
      <c r="H12" s="27" t="s">
        <v>23</v>
      </c>
      <c r="I12" s="41">
        <f t="shared" si="0"/>
        <v>0.16035074809909244</v>
      </c>
      <c r="J12" s="23"/>
    </row>
    <row r="13" spans="1:10" ht="12" customHeight="1">
      <c r="A13" s="22">
        <v>10</v>
      </c>
      <c r="B13" s="23">
        <v>1</v>
      </c>
      <c r="C13" s="30" t="s">
        <v>31</v>
      </c>
      <c r="D13" s="3">
        <v>1955</v>
      </c>
      <c r="E13" s="26">
        <v>0.7340277777777778</v>
      </c>
      <c r="F13" s="42" t="s">
        <v>32</v>
      </c>
      <c r="G13" s="43">
        <v>10</v>
      </c>
      <c r="H13" s="27" t="s">
        <v>33</v>
      </c>
      <c r="I13" s="41">
        <f t="shared" si="0"/>
        <v>0.16203703703703703</v>
      </c>
      <c r="J13" s="23"/>
    </row>
    <row r="14" spans="1:10" ht="12" customHeight="1">
      <c r="A14" s="22">
        <v>11</v>
      </c>
      <c r="B14" s="23">
        <v>2</v>
      </c>
      <c r="C14" s="30" t="s">
        <v>34</v>
      </c>
      <c r="D14" s="3">
        <v>1972</v>
      </c>
      <c r="E14" s="26">
        <v>0.7569444444444445</v>
      </c>
      <c r="F14" s="42" t="s">
        <v>18</v>
      </c>
      <c r="G14" s="45">
        <v>9</v>
      </c>
      <c r="H14" s="27" t="s">
        <v>35</v>
      </c>
      <c r="I14" s="41">
        <f t="shared" si="0"/>
        <v>0.16709590385087075</v>
      </c>
      <c r="J14" s="23" t="s">
        <v>25</v>
      </c>
    </row>
    <row r="15" spans="1:10" ht="12" customHeight="1">
      <c r="A15" s="22">
        <v>12</v>
      </c>
      <c r="B15" s="23">
        <v>4</v>
      </c>
      <c r="C15" s="28" t="s">
        <v>36</v>
      </c>
      <c r="D15" s="1">
        <v>1968</v>
      </c>
      <c r="E15" s="26">
        <v>0.7708333333333334</v>
      </c>
      <c r="F15" s="42" t="s">
        <v>22</v>
      </c>
      <c r="G15" s="45">
        <v>7</v>
      </c>
      <c r="H15" s="28" t="s">
        <v>37</v>
      </c>
      <c r="I15" s="41">
        <f t="shared" si="0"/>
        <v>0.17016188373804267</v>
      </c>
      <c r="J15" s="23" t="s">
        <v>25</v>
      </c>
    </row>
    <row r="16" spans="1:10" ht="12" customHeight="1">
      <c r="A16" s="22">
        <v>13</v>
      </c>
      <c r="B16" s="23">
        <v>5</v>
      </c>
      <c r="C16" s="28" t="s">
        <v>38</v>
      </c>
      <c r="D16" s="1">
        <v>1962</v>
      </c>
      <c r="E16" s="26">
        <v>0.7784722222222222</v>
      </c>
      <c r="F16" s="42" t="s">
        <v>22</v>
      </c>
      <c r="G16" s="45">
        <v>6</v>
      </c>
      <c r="H16" s="28" t="s">
        <v>39</v>
      </c>
      <c r="I16" s="41">
        <f t="shared" si="0"/>
        <v>0.17184817267598723</v>
      </c>
      <c r="J16" s="23"/>
    </row>
    <row r="17" spans="1:10" ht="12" customHeight="1">
      <c r="A17" s="22">
        <v>14</v>
      </c>
      <c r="B17" s="23">
        <v>3</v>
      </c>
      <c r="C17" s="28" t="s">
        <v>40</v>
      </c>
      <c r="D17" s="1">
        <v>1975</v>
      </c>
      <c r="E17" s="26">
        <v>0.7840277777777778</v>
      </c>
      <c r="F17" s="42" t="s">
        <v>18</v>
      </c>
      <c r="G17" s="45">
        <v>8</v>
      </c>
      <c r="H17" s="28" t="s">
        <v>41</v>
      </c>
      <c r="I17" s="41">
        <f t="shared" si="0"/>
        <v>0.17307456463085602</v>
      </c>
      <c r="J17" s="23"/>
    </row>
    <row r="18" spans="1:10" ht="12" customHeight="1">
      <c r="A18" s="22">
        <v>15</v>
      </c>
      <c r="B18" s="23">
        <v>4</v>
      </c>
      <c r="C18" s="30" t="s">
        <v>42</v>
      </c>
      <c r="D18" s="3">
        <v>1973</v>
      </c>
      <c r="E18" s="26">
        <v>0.7868055555555555</v>
      </c>
      <c r="F18" s="42" t="s">
        <v>18</v>
      </c>
      <c r="G18" s="45">
        <v>7</v>
      </c>
      <c r="H18" s="27" t="s">
        <v>43</v>
      </c>
      <c r="I18" s="41">
        <f t="shared" si="0"/>
        <v>0.1736877606082904</v>
      </c>
      <c r="J18" s="23"/>
    </row>
    <row r="19" spans="1:10" ht="12" customHeight="1">
      <c r="A19" s="22">
        <v>16</v>
      </c>
      <c r="B19" s="23">
        <v>6</v>
      </c>
      <c r="C19" s="28" t="s">
        <v>44</v>
      </c>
      <c r="D19" s="3">
        <v>1967</v>
      </c>
      <c r="E19" s="26">
        <v>0.7951388888888888</v>
      </c>
      <c r="F19" s="42" t="s">
        <v>22</v>
      </c>
      <c r="G19" s="45">
        <v>5</v>
      </c>
      <c r="H19" s="31" t="s">
        <v>45</v>
      </c>
      <c r="I19" s="41">
        <f t="shared" si="0"/>
        <v>0.17552734854059354</v>
      </c>
      <c r="J19" s="23" t="s">
        <v>46</v>
      </c>
    </row>
    <row r="20" spans="1:10" ht="12" customHeight="1">
      <c r="A20" s="22">
        <v>17</v>
      </c>
      <c r="B20" s="23">
        <v>5</v>
      </c>
      <c r="C20" s="24" t="s">
        <v>47</v>
      </c>
      <c r="D20" s="3">
        <v>1983</v>
      </c>
      <c r="E20" s="26">
        <v>0.8013888888888889</v>
      </c>
      <c r="F20" s="42" t="s">
        <v>12</v>
      </c>
      <c r="G20" s="44">
        <v>5</v>
      </c>
      <c r="H20" s="30" t="s">
        <v>48</v>
      </c>
      <c r="I20" s="41">
        <f t="shared" si="0"/>
        <v>0.17690703948982095</v>
      </c>
      <c r="J20" s="23"/>
    </row>
    <row r="21" spans="1:10" ht="12" customHeight="1">
      <c r="A21" s="22">
        <v>18</v>
      </c>
      <c r="B21" s="23">
        <v>5</v>
      </c>
      <c r="C21" s="28" t="s">
        <v>49</v>
      </c>
      <c r="D21" s="1">
        <v>1973</v>
      </c>
      <c r="E21" s="26">
        <v>0.8034722222222223</v>
      </c>
      <c r="F21" s="42" t="s">
        <v>18</v>
      </c>
      <c r="G21" s="45">
        <v>6</v>
      </c>
      <c r="H21" s="28" t="s">
        <v>35</v>
      </c>
      <c r="I21" s="41">
        <f t="shared" si="0"/>
        <v>0.17736693647289672</v>
      </c>
      <c r="J21" s="23" t="s">
        <v>25</v>
      </c>
    </row>
    <row r="22" spans="1:10" ht="12" customHeight="1">
      <c r="A22" s="22">
        <v>19</v>
      </c>
      <c r="B22" s="23">
        <v>6</v>
      </c>
      <c r="C22" s="24" t="s">
        <v>50</v>
      </c>
      <c r="D22" s="3">
        <v>1969</v>
      </c>
      <c r="E22" s="26">
        <v>0.8076388888888889</v>
      </c>
      <c r="F22" s="42" t="s">
        <v>22</v>
      </c>
      <c r="G22" s="45">
        <v>4</v>
      </c>
      <c r="H22" s="27" t="s">
        <v>51</v>
      </c>
      <c r="I22" s="41">
        <f t="shared" si="0"/>
        <v>0.1782867304390483</v>
      </c>
      <c r="J22" s="23"/>
    </row>
    <row r="23" spans="1:10" ht="12" customHeight="1">
      <c r="A23" s="22">
        <v>20</v>
      </c>
      <c r="B23" s="23">
        <v>6</v>
      </c>
      <c r="C23" s="28" t="s">
        <v>52</v>
      </c>
      <c r="D23" s="1">
        <v>1971</v>
      </c>
      <c r="E23" s="26">
        <v>0.8180555555555555</v>
      </c>
      <c r="F23" s="42" t="s">
        <v>18</v>
      </c>
      <c r="G23" s="45">
        <v>5</v>
      </c>
      <c r="H23" s="28" t="s">
        <v>53</v>
      </c>
      <c r="I23" s="41">
        <f t="shared" si="0"/>
        <v>0.18058621535442726</v>
      </c>
      <c r="J23" s="23" t="s">
        <v>46</v>
      </c>
    </row>
    <row r="24" spans="1:10" ht="12" customHeight="1">
      <c r="A24" s="22">
        <v>21</v>
      </c>
      <c r="B24" s="23">
        <v>8</v>
      </c>
      <c r="C24" s="24" t="s">
        <v>54</v>
      </c>
      <c r="D24" s="3">
        <v>1969</v>
      </c>
      <c r="E24" s="26">
        <v>0.8215277777777777</v>
      </c>
      <c r="F24" s="42" t="s">
        <v>22</v>
      </c>
      <c r="G24" s="45">
        <v>3</v>
      </c>
      <c r="H24" s="24" t="s">
        <v>55</v>
      </c>
      <c r="I24" s="41">
        <f t="shared" si="0"/>
        <v>0.18135271032622025</v>
      </c>
      <c r="J24" s="23"/>
    </row>
    <row r="25" spans="1:10" ht="12" customHeight="1">
      <c r="A25" s="22">
        <v>22</v>
      </c>
      <c r="B25" s="23">
        <v>7</v>
      </c>
      <c r="C25" s="28" t="s">
        <v>56</v>
      </c>
      <c r="D25" s="1">
        <v>1980</v>
      </c>
      <c r="E25" s="26">
        <v>0.8277777777777778</v>
      </c>
      <c r="F25" s="42" t="s">
        <v>18</v>
      </c>
      <c r="G25" s="45">
        <v>4</v>
      </c>
      <c r="H25" s="27" t="s">
        <v>55</v>
      </c>
      <c r="I25" s="41">
        <f t="shared" si="0"/>
        <v>0.18273240127544763</v>
      </c>
      <c r="J25" s="23"/>
    </row>
    <row r="26" spans="1:10" ht="12" customHeight="1">
      <c r="A26" s="22">
        <v>23</v>
      </c>
      <c r="B26" s="23">
        <v>1</v>
      </c>
      <c r="C26" s="24" t="s">
        <v>57</v>
      </c>
      <c r="D26" s="3">
        <v>1949</v>
      </c>
      <c r="E26" s="26">
        <v>0.8298611111111112</v>
      </c>
      <c r="F26" s="42" t="s">
        <v>58</v>
      </c>
      <c r="G26" s="43">
        <v>10</v>
      </c>
      <c r="H26" s="27" t="s">
        <v>37</v>
      </c>
      <c r="I26" s="41">
        <f t="shared" si="0"/>
        <v>0.18319229825852343</v>
      </c>
      <c r="J26" s="23"/>
    </row>
    <row r="27" spans="1:10" ht="12" customHeight="1">
      <c r="A27" s="22">
        <v>24</v>
      </c>
      <c r="B27" s="23">
        <v>1</v>
      </c>
      <c r="C27" s="24" t="s">
        <v>59</v>
      </c>
      <c r="D27" s="3">
        <v>1975</v>
      </c>
      <c r="E27" s="26">
        <v>0.8347222222222223</v>
      </c>
      <c r="F27" s="42" t="s">
        <v>60</v>
      </c>
      <c r="G27" s="43">
        <v>10</v>
      </c>
      <c r="H27" s="27" t="s">
        <v>23</v>
      </c>
      <c r="I27" s="41">
        <f t="shared" si="0"/>
        <v>0.1842653912190336</v>
      </c>
      <c r="J27" s="23" t="s">
        <v>61</v>
      </c>
    </row>
    <row r="28" spans="1:10" ht="12" customHeight="1">
      <c r="A28" s="22">
        <v>25</v>
      </c>
      <c r="B28" s="23">
        <v>2</v>
      </c>
      <c r="C28" s="28" t="s">
        <v>62</v>
      </c>
      <c r="D28" s="1">
        <v>1960</v>
      </c>
      <c r="E28" s="26">
        <v>0.842361111111111</v>
      </c>
      <c r="F28" s="42" t="s">
        <v>32</v>
      </c>
      <c r="G28" s="45">
        <v>9</v>
      </c>
      <c r="H28" s="27" t="s">
        <v>63</v>
      </c>
      <c r="I28" s="41">
        <f t="shared" si="0"/>
        <v>0.18595168015697813</v>
      </c>
      <c r="J28" s="23"/>
    </row>
    <row r="29" spans="1:10" ht="12" customHeight="1">
      <c r="A29" s="22">
        <v>26</v>
      </c>
      <c r="B29" s="23">
        <v>9</v>
      </c>
      <c r="C29" s="28" t="s">
        <v>64</v>
      </c>
      <c r="D29" s="1">
        <v>1962</v>
      </c>
      <c r="E29" s="26">
        <v>0.8555555555555556</v>
      </c>
      <c r="F29" s="42" t="s">
        <v>22</v>
      </c>
      <c r="G29" s="45">
        <v>2</v>
      </c>
      <c r="H29" s="28" t="s">
        <v>48</v>
      </c>
      <c r="I29" s="41">
        <f t="shared" si="0"/>
        <v>0.1888643610497915</v>
      </c>
      <c r="J29" s="23" t="s">
        <v>25</v>
      </c>
    </row>
    <row r="30" spans="1:10" ht="12" customHeight="1">
      <c r="A30" s="22">
        <v>27</v>
      </c>
      <c r="B30" s="23">
        <v>8</v>
      </c>
      <c r="C30" s="24" t="s">
        <v>65</v>
      </c>
      <c r="D30" s="3">
        <v>1973</v>
      </c>
      <c r="E30" s="26">
        <v>0.8604166666666666</v>
      </c>
      <c r="F30" s="42" t="s">
        <v>18</v>
      </c>
      <c r="G30" s="45">
        <v>3</v>
      </c>
      <c r="H30" s="27" t="s">
        <v>66</v>
      </c>
      <c r="I30" s="41">
        <f t="shared" si="0"/>
        <v>0.18993745401030168</v>
      </c>
      <c r="J30" s="23"/>
    </row>
    <row r="31" spans="1:10" ht="12" customHeight="1">
      <c r="A31" s="22">
        <v>28</v>
      </c>
      <c r="B31" s="23">
        <v>10</v>
      </c>
      <c r="C31" s="30" t="s">
        <v>67</v>
      </c>
      <c r="D31" s="3">
        <v>1968</v>
      </c>
      <c r="E31" s="26">
        <v>0.8624999999999999</v>
      </c>
      <c r="F31" s="42" t="s">
        <v>22</v>
      </c>
      <c r="G31" s="45">
        <v>1</v>
      </c>
      <c r="H31" s="27" t="s">
        <v>66</v>
      </c>
      <c r="I31" s="41">
        <f t="shared" si="0"/>
        <v>0.19039735099337746</v>
      </c>
      <c r="J31" s="23" t="s">
        <v>25</v>
      </c>
    </row>
    <row r="32" spans="1:10" ht="12" customHeight="1">
      <c r="A32" s="22">
        <v>29</v>
      </c>
      <c r="B32" s="23">
        <v>2</v>
      </c>
      <c r="C32" s="24" t="s">
        <v>68</v>
      </c>
      <c r="D32" s="3">
        <v>1950</v>
      </c>
      <c r="E32" s="26">
        <v>0.8694444444444445</v>
      </c>
      <c r="F32" s="42" t="s">
        <v>58</v>
      </c>
      <c r="G32" s="45">
        <v>9</v>
      </c>
      <c r="H32" s="32" t="s">
        <v>23</v>
      </c>
      <c r="I32" s="41">
        <f t="shared" si="0"/>
        <v>0.19193034093696346</v>
      </c>
      <c r="J32" s="23"/>
    </row>
    <row r="33" spans="1:10" ht="12" customHeight="1">
      <c r="A33" s="22">
        <v>30</v>
      </c>
      <c r="B33" s="23">
        <v>11</v>
      </c>
      <c r="C33" s="28" t="s">
        <v>69</v>
      </c>
      <c r="D33" s="3">
        <v>1965</v>
      </c>
      <c r="E33" s="26">
        <v>0.875</v>
      </c>
      <c r="F33" s="42" t="s">
        <v>22</v>
      </c>
      <c r="G33" s="45">
        <v>1</v>
      </c>
      <c r="H33" s="31"/>
      <c r="I33" s="41">
        <f t="shared" si="0"/>
        <v>0.19315673289183222</v>
      </c>
      <c r="J33" s="23"/>
    </row>
    <row r="34" spans="1:10" ht="12" customHeight="1">
      <c r="A34" s="22">
        <v>31</v>
      </c>
      <c r="B34" s="23">
        <v>2</v>
      </c>
      <c r="C34" s="30" t="s">
        <v>70</v>
      </c>
      <c r="D34" s="3">
        <v>1964</v>
      </c>
      <c r="E34" s="26">
        <v>0.8805555555555555</v>
      </c>
      <c r="F34" s="42" t="s">
        <v>60</v>
      </c>
      <c r="G34" s="45">
        <v>9</v>
      </c>
      <c r="H34" s="27" t="s">
        <v>71</v>
      </c>
      <c r="I34" s="41">
        <f t="shared" si="0"/>
        <v>0.19438312484670098</v>
      </c>
      <c r="J34" s="23"/>
    </row>
    <row r="35" spans="1:10" ht="12" customHeight="1">
      <c r="A35" s="22">
        <v>32</v>
      </c>
      <c r="B35" s="23">
        <v>9</v>
      </c>
      <c r="C35" s="30" t="s">
        <v>72</v>
      </c>
      <c r="D35" s="3">
        <v>1973</v>
      </c>
      <c r="E35" s="26">
        <v>0.8861111111111111</v>
      </c>
      <c r="F35" s="42" t="s">
        <v>18</v>
      </c>
      <c r="G35" s="45">
        <v>2</v>
      </c>
      <c r="H35" s="27" t="s">
        <v>73</v>
      </c>
      <c r="I35" s="41">
        <f t="shared" si="0"/>
        <v>0.19560951680156977</v>
      </c>
      <c r="J35" s="23"/>
    </row>
    <row r="36" spans="1:10" ht="12" customHeight="1">
      <c r="A36" s="22">
        <v>33</v>
      </c>
      <c r="B36" s="23">
        <v>3</v>
      </c>
      <c r="C36" s="28" t="s">
        <v>74</v>
      </c>
      <c r="D36" s="1">
        <v>1947</v>
      </c>
      <c r="E36" s="26">
        <v>0.8902777777777778</v>
      </c>
      <c r="F36" s="42" t="s">
        <v>58</v>
      </c>
      <c r="G36" s="45">
        <v>8</v>
      </c>
      <c r="H36" s="27" t="s">
        <v>37</v>
      </c>
      <c r="I36" s="41">
        <f t="shared" si="0"/>
        <v>0.19652931076772137</v>
      </c>
      <c r="J36" s="23"/>
    </row>
    <row r="37" spans="1:10" ht="12" customHeight="1">
      <c r="A37" s="22">
        <v>34</v>
      </c>
      <c r="B37" s="23">
        <v>12</v>
      </c>
      <c r="C37" s="28" t="s">
        <v>75</v>
      </c>
      <c r="D37" s="3">
        <v>1968</v>
      </c>
      <c r="E37" s="26">
        <v>0.9083333333333333</v>
      </c>
      <c r="F37" s="42" t="s">
        <v>22</v>
      </c>
      <c r="G37" s="45">
        <v>1</v>
      </c>
      <c r="H37" s="31" t="s">
        <v>73</v>
      </c>
      <c r="I37" s="41">
        <f t="shared" si="0"/>
        <v>0.20051508462104486</v>
      </c>
      <c r="J37" s="23"/>
    </row>
    <row r="38" spans="1:10" ht="12" customHeight="1">
      <c r="A38" s="22">
        <v>35</v>
      </c>
      <c r="B38" s="23">
        <v>13</v>
      </c>
      <c r="C38" s="24" t="s">
        <v>76</v>
      </c>
      <c r="D38" s="3">
        <v>1967</v>
      </c>
      <c r="E38" s="26">
        <v>0.9194444444444444</v>
      </c>
      <c r="F38" s="42" t="s">
        <v>22</v>
      </c>
      <c r="G38" s="45">
        <v>1</v>
      </c>
      <c r="H38" s="27" t="s">
        <v>66</v>
      </c>
      <c r="I38" s="41">
        <f t="shared" si="0"/>
        <v>0.2029678685307824</v>
      </c>
      <c r="J38" s="23"/>
    </row>
    <row r="39" spans="1:10" ht="12" customHeight="1">
      <c r="A39" s="22">
        <v>36</v>
      </c>
      <c r="B39" s="23">
        <v>1</v>
      </c>
      <c r="C39" s="30" t="s">
        <v>77</v>
      </c>
      <c r="D39" s="3">
        <v>1977</v>
      </c>
      <c r="E39" s="26">
        <v>0.9229166666666666</v>
      </c>
      <c r="F39" s="42" t="s">
        <v>78</v>
      </c>
      <c r="G39" s="43">
        <v>10</v>
      </c>
      <c r="H39" s="27" t="s">
        <v>73</v>
      </c>
      <c r="I39" s="41">
        <f t="shared" si="0"/>
        <v>0.2037343635025754</v>
      </c>
      <c r="J39" s="23"/>
    </row>
    <row r="40" spans="1:10" ht="12" customHeight="1">
      <c r="A40" s="22">
        <v>37</v>
      </c>
      <c r="B40" s="23">
        <v>7</v>
      </c>
      <c r="C40" s="28" t="s">
        <v>79</v>
      </c>
      <c r="D40" s="3">
        <v>1992</v>
      </c>
      <c r="E40" s="26">
        <v>0.9270833333333334</v>
      </c>
      <c r="F40" s="42" t="s">
        <v>12</v>
      </c>
      <c r="G40" s="44">
        <v>4</v>
      </c>
      <c r="H40" s="27" t="s">
        <v>80</v>
      </c>
      <c r="I40" s="41">
        <f t="shared" si="0"/>
        <v>0.204654157468727</v>
      </c>
      <c r="J40" s="23"/>
    </row>
    <row r="41" spans="1:10" ht="12" customHeight="1">
      <c r="A41" s="22">
        <v>38</v>
      </c>
      <c r="B41" s="23">
        <v>2</v>
      </c>
      <c r="C41" s="28" t="s">
        <v>81</v>
      </c>
      <c r="D41" s="1">
        <v>1979</v>
      </c>
      <c r="E41" s="26">
        <v>0.9340277777777778</v>
      </c>
      <c r="F41" s="42" t="s">
        <v>78</v>
      </c>
      <c r="G41" s="45">
        <v>9</v>
      </c>
      <c r="H41" s="27" t="s">
        <v>82</v>
      </c>
      <c r="I41" s="41">
        <f t="shared" si="0"/>
        <v>0.20618714741231298</v>
      </c>
      <c r="J41" s="23" t="s">
        <v>25</v>
      </c>
    </row>
    <row r="42" spans="1:10" ht="12" customHeight="1">
      <c r="A42" s="22">
        <v>39</v>
      </c>
      <c r="B42" s="23">
        <v>3</v>
      </c>
      <c r="C42" s="24" t="s">
        <v>83</v>
      </c>
      <c r="D42" s="3">
        <v>1977</v>
      </c>
      <c r="E42" s="26">
        <v>0.94375</v>
      </c>
      <c r="F42" s="42" t="s">
        <v>78</v>
      </c>
      <c r="G42" s="45">
        <v>8</v>
      </c>
      <c r="H42" s="27" t="s">
        <v>23</v>
      </c>
      <c r="I42" s="41">
        <f t="shared" si="0"/>
        <v>0.20833333333333331</v>
      </c>
      <c r="J42" s="23"/>
    </row>
    <row r="43" spans="1:10" ht="12" customHeight="1">
      <c r="A43" s="22">
        <v>40</v>
      </c>
      <c r="B43" s="23">
        <v>4</v>
      </c>
      <c r="C43" s="30" t="s">
        <v>84</v>
      </c>
      <c r="D43" s="3">
        <v>1992</v>
      </c>
      <c r="E43" s="26">
        <v>0.9486111111111111</v>
      </c>
      <c r="F43" s="42" t="s">
        <v>78</v>
      </c>
      <c r="G43" s="45">
        <v>7</v>
      </c>
      <c r="H43" s="27" t="s">
        <v>27</v>
      </c>
      <c r="I43" s="41">
        <f t="shared" si="0"/>
        <v>0.20940642629384348</v>
      </c>
      <c r="J43" s="23"/>
    </row>
    <row r="44" spans="1:10" ht="12" customHeight="1">
      <c r="A44" s="22">
        <v>41</v>
      </c>
      <c r="B44" s="23">
        <v>4</v>
      </c>
      <c r="C44" s="28" t="s">
        <v>85</v>
      </c>
      <c r="D44" s="1">
        <v>1950</v>
      </c>
      <c r="E44" s="26">
        <v>0.9513888888888888</v>
      </c>
      <c r="F44" s="42" t="s">
        <v>58</v>
      </c>
      <c r="G44" s="45">
        <v>7</v>
      </c>
      <c r="H44" s="27" t="s">
        <v>66</v>
      </c>
      <c r="I44" s="41">
        <f t="shared" si="0"/>
        <v>0.21001962227127788</v>
      </c>
      <c r="J44" s="23"/>
    </row>
    <row r="45" spans="1:10" ht="12" customHeight="1">
      <c r="A45" s="22">
        <v>42</v>
      </c>
      <c r="B45" s="23">
        <v>10</v>
      </c>
      <c r="C45" s="24" t="s">
        <v>86</v>
      </c>
      <c r="D45" s="3">
        <v>1977</v>
      </c>
      <c r="E45" s="26">
        <v>0.9527777777777778</v>
      </c>
      <c r="F45" s="42" t="s">
        <v>18</v>
      </c>
      <c r="G45" s="45">
        <v>1</v>
      </c>
      <c r="H45" s="28"/>
      <c r="I45" s="41">
        <f t="shared" si="0"/>
        <v>0.2103262202599951</v>
      </c>
      <c r="J45" s="23"/>
    </row>
    <row r="46" spans="1:10" ht="12" customHeight="1">
      <c r="A46" s="22">
        <v>43</v>
      </c>
      <c r="B46" s="23">
        <v>5</v>
      </c>
      <c r="C46" s="30" t="s">
        <v>87</v>
      </c>
      <c r="D46" s="3">
        <v>1991</v>
      </c>
      <c r="E46" s="26">
        <v>0.9562499999999999</v>
      </c>
      <c r="F46" s="42" t="s">
        <v>78</v>
      </c>
      <c r="G46" s="45">
        <v>6</v>
      </c>
      <c r="H46" s="27" t="s">
        <v>88</v>
      </c>
      <c r="I46" s="41">
        <f t="shared" si="0"/>
        <v>0.21109271523178805</v>
      </c>
      <c r="J46" s="23" t="s">
        <v>46</v>
      </c>
    </row>
    <row r="47" spans="1:10" ht="12" customHeight="1">
      <c r="A47" s="22">
        <v>44</v>
      </c>
      <c r="B47" s="23">
        <v>3</v>
      </c>
      <c r="C47" s="30" t="s">
        <v>89</v>
      </c>
      <c r="D47" s="3">
        <v>1958</v>
      </c>
      <c r="E47" s="26">
        <v>0.9652777777777778</v>
      </c>
      <c r="F47" s="42" t="s">
        <v>32</v>
      </c>
      <c r="G47" s="45">
        <v>8</v>
      </c>
      <c r="H47" s="27" t="s">
        <v>73</v>
      </c>
      <c r="I47" s="41">
        <f t="shared" si="0"/>
        <v>0.21308560215844982</v>
      </c>
      <c r="J47" s="23"/>
    </row>
    <row r="48" spans="1:10" ht="12" customHeight="1">
      <c r="A48" s="22">
        <v>45</v>
      </c>
      <c r="B48" s="23">
        <v>1</v>
      </c>
      <c r="C48" s="28" t="s">
        <v>90</v>
      </c>
      <c r="D48" s="1">
        <v>1960</v>
      </c>
      <c r="E48" s="33">
        <v>0.9666666666666667</v>
      </c>
      <c r="F48" s="42" t="s">
        <v>91</v>
      </c>
      <c r="G48" s="43">
        <v>10</v>
      </c>
      <c r="H48" s="28" t="s">
        <v>73</v>
      </c>
      <c r="I48" s="41">
        <f t="shared" si="0"/>
        <v>0.21339220014716703</v>
      </c>
      <c r="J48" s="23" t="s">
        <v>25</v>
      </c>
    </row>
    <row r="49" spans="1:10" ht="12" customHeight="1">
      <c r="A49" s="22">
        <v>46</v>
      </c>
      <c r="B49" s="23">
        <v>6</v>
      </c>
      <c r="C49" s="30" t="s">
        <v>92</v>
      </c>
      <c r="D49" s="3">
        <v>1976</v>
      </c>
      <c r="E49" s="26">
        <v>0.9715277777777778</v>
      </c>
      <c r="F49" s="42" t="s">
        <v>78</v>
      </c>
      <c r="G49" s="45">
        <v>5</v>
      </c>
      <c r="H49" s="27" t="s">
        <v>66</v>
      </c>
      <c r="I49" s="41">
        <f t="shared" si="0"/>
        <v>0.2144652931076772</v>
      </c>
      <c r="J49" s="23"/>
    </row>
    <row r="50" spans="1:10" ht="12" customHeight="1">
      <c r="A50" s="22">
        <v>47</v>
      </c>
      <c r="B50" s="23">
        <v>5</v>
      </c>
      <c r="C50" s="28" t="s">
        <v>93</v>
      </c>
      <c r="D50" s="1">
        <v>1949</v>
      </c>
      <c r="E50" s="26">
        <v>0.9777777777777777</v>
      </c>
      <c r="F50" s="42" t="s">
        <v>58</v>
      </c>
      <c r="G50" s="45">
        <v>6</v>
      </c>
      <c r="H50" s="27" t="s">
        <v>66</v>
      </c>
      <c r="I50" s="41">
        <f t="shared" si="0"/>
        <v>0.21584498405690455</v>
      </c>
      <c r="J50" s="23"/>
    </row>
    <row r="51" spans="1:10" ht="12" customHeight="1">
      <c r="A51" s="22">
        <v>48</v>
      </c>
      <c r="B51" s="23">
        <v>6</v>
      </c>
      <c r="C51" s="24" t="s">
        <v>94</v>
      </c>
      <c r="D51" s="3">
        <v>1945</v>
      </c>
      <c r="E51" s="26">
        <v>0.9993055555555556</v>
      </c>
      <c r="F51" s="42" t="s">
        <v>58</v>
      </c>
      <c r="G51" s="45">
        <v>5</v>
      </c>
      <c r="H51" s="32" t="s">
        <v>37</v>
      </c>
      <c r="I51" s="41">
        <f t="shared" si="0"/>
        <v>0.2205972528820211</v>
      </c>
      <c r="J51" s="23"/>
    </row>
    <row r="52" spans="1:10" ht="12" customHeight="1">
      <c r="A52" s="22">
        <v>49</v>
      </c>
      <c r="B52" s="23">
        <v>4</v>
      </c>
      <c r="C52" s="28" t="s">
        <v>95</v>
      </c>
      <c r="D52" s="1">
        <v>1958</v>
      </c>
      <c r="E52" s="34" t="s">
        <v>96</v>
      </c>
      <c r="F52" s="42" t="s">
        <v>32</v>
      </c>
      <c r="G52" s="45">
        <v>7</v>
      </c>
      <c r="H52" s="27" t="s">
        <v>97</v>
      </c>
      <c r="I52" s="41">
        <f aca="true" t="shared" si="1" ref="I52:I61">SUM(E52/4.53)</f>
        <v>0.22320333578611723</v>
      </c>
      <c r="J52" s="23"/>
    </row>
    <row r="53" spans="1:10" ht="12" customHeight="1">
      <c r="A53" s="22">
        <v>50</v>
      </c>
      <c r="B53" s="23">
        <v>11</v>
      </c>
      <c r="C53" s="28" t="s">
        <v>98</v>
      </c>
      <c r="D53" s="1">
        <v>1978</v>
      </c>
      <c r="E53" s="34" t="s">
        <v>99</v>
      </c>
      <c r="F53" s="42" t="s">
        <v>18</v>
      </c>
      <c r="G53" s="45">
        <v>1</v>
      </c>
      <c r="H53" s="28" t="s">
        <v>66</v>
      </c>
      <c r="I53" s="41">
        <f t="shared" si="1"/>
        <v>0.22488962472406182</v>
      </c>
      <c r="J53" s="23"/>
    </row>
    <row r="54" spans="1:10" ht="12" customHeight="1">
      <c r="A54" s="22">
        <v>51</v>
      </c>
      <c r="B54" s="23">
        <v>8</v>
      </c>
      <c r="C54" s="24" t="s">
        <v>100</v>
      </c>
      <c r="D54" s="3">
        <v>1993</v>
      </c>
      <c r="E54" s="34" t="s">
        <v>101</v>
      </c>
      <c r="F54" s="42" t="s">
        <v>12</v>
      </c>
      <c r="G54" s="44">
        <v>3</v>
      </c>
      <c r="H54" s="27" t="s">
        <v>16</v>
      </c>
      <c r="I54" s="41">
        <f t="shared" si="1"/>
        <v>0.225196222712779</v>
      </c>
      <c r="J54" s="23"/>
    </row>
    <row r="55" spans="1:10" ht="12" customHeight="1">
      <c r="A55" s="22">
        <v>52</v>
      </c>
      <c r="B55" s="23">
        <v>5</v>
      </c>
      <c r="C55" s="28" t="s">
        <v>102</v>
      </c>
      <c r="D55" s="1">
        <v>1953</v>
      </c>
      <c r="E55" s="34" t="s">
        <v>103</v>
      </c>
      <c r="F55" s="42" t="s">
        <v>32</v>
      </c>
      <c r="G55" s="45">
        <v>6</v>
      </c>
      <c r="H55" s="28" t="s">
        <v>37</v>
      </c>
      <c r="I55" s="41">
        <f t="shared" si="1"/>
        <v>0.22657591366200636</v>
      </c>
      <c r="J55" s="23"/>
    </row>
    <row r="56" spans="1:10" ht="12" customHeight="1">
      <c r="A56" s="22">
        <v>53</v>
      </c>
      <c r="B56" s="23">
        <v>7</v>
      </c>
      <c r="C56" s="30" t="s">
        <v>104</v>
      </c>
      <c r="D56" s="3">
        <v>1976</v>
      </c>
      <c r="E56" s="34" t="s">
        <v>105</v>
      </c>
      <c r="F56" s="42" t="s">
        <v>78</v>
      </c>
      <c r="G56" s="45">
        <v>4</v>
      </c>
      <c r="H56" s="27" t="s">
        <v>23</v>
      </c>
      <c r="I56" s="41">
        <f t="shared" si="1"/>
        <v>0.23546725533480498</v>
      </c>
      <c r="J56" s="23" t="s">
        <v>25</v>
      </c>
    </row>
    <row r="57" spans="1:10" ht="12" customHeight="1">
      <c r="A57" s="22">
        <v>54</v>
      </c>
      <c r="B57" s="23">
        <v>7</v>
      </c>
      <c r="C57" s="28" t="s">
        <v>106</v>
      </c>
      <c r="D57" s="1">
        <v>1949</v>
      </c>
      <c r="E57" s="35" t="s">
        <v>107</v>
      </c>
      <c r="F57" s="42" t="s">
        <v>58</v>
      </c>
      <c r="G57" s="45">
        <v>4</v>
      </c>
      <c r="H57" s="27" t="s">
        <v>37</v>
      </c>
      <c r="I57" s="41">
        <f t="shared" si="1"/>
        <v>0.23608045131223937</v>
      </c>
      <c r="J57" s="23"/>
    </row>
    <row r="58" spans="1:10" ht="12" customHeight="1">
      <c r="A58" s="22">
        <v>55</v>
      </c>
      <c r="B58" s="23">
        <v>8</v>
      </c>
      <c r="C58" s="30" t="s">
        <v>108</v>
      </c>
      <c r="D58" s="3">
        <v>1976</v>
      </c>
      <c r="E58" s="35" t="s">
        <v>109</v>
      </c>
      <c r="F58" s="42" t="s">
        <v>78</v>
      </c>
      <c r="G58" s="45">
        <v>3</v>
      </c>
      <c r="H58" s="27" t="s">
        <v>73</v>
      </c>
      <c r="I58" s="41">
        <f t="shared" si="1"/>
        <v>0.25202354672553345</v>
      </c>
      <c r="J58" s="23"/>
    </row>
    <row r="59" spans="1:10" ht="12" customHeight="1">
      <c r="A59" s="22">
        <v>56</v>
      </c>
      <c r="B59" s="23">
        <v>9</v>
      </c>
      <c r="C59" s="30" t="s">
        <v>110</v>
      </c>
      <c r="D59" s="3">
        <v>1977</v>
      </c>
      <c r="E59" s="34" t="s">
        <v>111</v>
      </c>
      <c r="F59" s="42" t="s">
        <v>78</v>
      </c>
      <c r="G59" s="45">
        <v>2</v>
      </c>
      <c r="H59" s="27" t="s">
        <v>66</v>
      </c>
      <c r="I59" s="41">
        <f t="shared" si="1"/>
        <v>0.2642874662742212</v>
      </c>
      <c r="J59" s="23"/>
    </row>
    <row r="60" spans="1:10" ht="12" customHeight="1">
      <c r="A60" s="22">
        <v>57</v>
      </c>
      <c r="B60" s="23">
        <v>2</v>
      </c>
      <c r="C60" s="24" t="s">
        <v>112</v>
      </c>
      <c r="D60" s="3">
        <v>1948</v>
      </c>
      <c r="E60" s="36" t="s">
        <v>113</v>
      </c>
      <c r="F60" s="42" t="s">
        <v>91</v>
      </c>
      <c r="G60" s="45">
        <v>9</v>
      </c>
      <c r="H60" s="27" t="s">
        <v>66</v>
      </c>
      <c r="I60" s="41">
        <f t="shared" si="1"/>
        <v>0.2790041697326465</v>
      </c>
      <c r="J60" s="23"/>
    </row>
    <row r="61" spans="1:10" ht="12" customHeight="1">
      <c r="A61" s="22">
        <v>58</v>
      </c>
      <c r="B61" s="23">
        <v>3</v>
      </c>
      <c r="C61" s="30" t="s">
        <v>119</v>
      </c>
      <c r="D61" s="3">
        <v>1959</v>
      </c>
      <c r="E61" s="35" t="s">
        <v>115</v>
      </c>
      <c r="F61" s="42" t="s">
        <v>91</v>
      </c>
      <c r="G61" s="45">
        <v>8</v>
      </c>
      <c r="H61" s="27" t="s">
        <v>73</v>
      </c>
      <c r="I61" s="41">
        <f t="shared" si="1"/>
        <v>0.32284768211920534</v>
      </c>
      <c r="J61" s="23" t="s">
        <v>25</v>
      </c>
    </row>
    <row r="62" spans="1:10" ht="12" customHeight="1">
      <c r="A62" s="47">
        <v>59</v>
      </c>
      <c r="B62" s="48">
        <v>3</v>
      </c>
      <c r="C62" s="49" t="s">
        <v>116</v>
      </c>
      <c r="D62" s="54">
        <v>1972</v>
      </c>
      <c r="E62" s="50" t="s">
        <v>117</v>
      </c>
      <c r="F62" s="51" t="s">
        <v>60</v>
      </c>
      <c r="G62" s="46">
        <v>8</v>
      </c>
      <c r="H62" s="52" t="s">
        <v>66</v>
      </c>
      <c r="I62" s="53" t="s">
        <v>118</v>
      </c>
      <c r="J62" s="48"/>
    </row>
  </sheetData>
  <sheetProtection/>
  <mergeCells count="2">
    <mergeCell ref="A1:J1"/>
    <mergeCell ref="A2:J2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6"/>
  <sheetViews>
    <sheetView zoomScalePageLayoutView="0" workbookViewId="0" topLeftCell="A33">
      <selection activeCell="G44" sqref="G44"/>
    </sheetView>
  </sheetViews>
  <sheetFormatPr defaultColWidth="9.140625" defaultRowHeight="15"/>
  <cols>
    <col min="1" max="1" width="6.8515625" style="0" customWidth="1"/>
    <col min="2" max="2" width="6.28125" style="0" customWidth="1"/>
    <col min="3" max="3" width="23.00390625" style="0" customWidth="1"/>
    <col min="4" max="4" width="7.00390625" style="0" customWidth="1"/>
    <col min="5" max="5" width="19.421875" style="0" customWidth="1"/>
    <col min="7" max="22" width="2.7109375" style="0" customWidth="1"/>
    <col min="23" max="23" width="7.57421875" style="0" customWidth="1"/>
    <col min="24" max="24" width="3.57421875" style="0" customWidth="1"/>
    <col min="25" max="39" width="4.7109375" style="0" customWidth="1"/>
    <col min="40" max="40" width="6.00390625" style="0" customWidth="1"/>
  </cols>
  <sheetData>
    <row r="1" spans="1:40" ht="15">
      <c r="A1" s="73" t="s">
        <v>121</v>
      </c>
      <c r="B1" s="74" t="s">
        <v>6</v>
      </c>
      <c r="C1" s="75" t="s">
        <v>3</v>
      </c>
      <c r="D1" s="76" t="s">
        <v>122</v>
      </c>
      <c r="E1" s="77" t="s">
        <v>123</v>
      </c>
      <c r="F1" s="78" t="s">
        <v>25</v>
      </c>
      <c r="G1" s="79">
        <v>1</v>
      </c>
      <c r="H1" s="80">
        <v>2</v>
      </c>
      <c r="I1" s="80">
        <v>3</v>
      </c>
      <c r="J1" s="80">
        <v>4</v>
      </c>
      <c r="K1" s="81">
        <v>5</v>
      </c>
      <c r="L1" s="81">
        <v>6</v>
      </c>
      <c r="M1" s="82">
        <v>7</v>
      </c>
      <c r="N1" s="82">
        <v>8</v>
      </c>
      <c r="O1" s="82">
        <v>9</v>
      </c>
      <c r="P1" s="82">
        <v>10</v>
      </c>
      <c r="Q1" s="82">
        <v>11</v>
      </c>
      <c r="R1" s="82">
        <v>12</v>
      </c>
      <c r="S1" s="82">
        <v>13</v>
      </c>
      <c r="T1" s="82">
        <v>14</v>
      </c>
      <c r="U1" s="82">
        <v>15</v>
      </c>
      <c r="V1" s="83"/>
      <c r="W1" s="84" t="s">
        <v>124</v>
      </c>
      <c r="X1" s="85" t="s">
        <v>2</v>
      </c>
      <c r="Y1" s="86" t="s">
        <v>125</v>
      </c>
      <c r="Z1" s="86" t="s">
        <v>126</v>
      </c>
      <c r="AA1" s="86" t="s">
        <v>127</v>
      </c>
      <c r="AB1" s="86" t="s">
        <v>128</v>
      </c>
      <c r="AC1" s="87" t="s">
        <v>129</v>
      </c>
      <c r="AD1" s="88" t="s">
        <v>130</v>
      </c>
      <c r="AE1" s="88" t="s">
        <v>131</v>
      </c>
      <c r="AF1" s="87" t="s">
        <v>132</v>
      </c>
      <c r="AG1" s="87" t="s">
        <v>133</v>
      </c>
      <c r="AH1" s="87" t="s">
        <v>134</v>
      </c>
      <c r="AI1" s="87" t="s">
        <v>135</v>
      </c>
      <c r="AJ1" s="87" t="s">
        <v>136</v>
      </c>
      <c r="AK1" s="87" t="s">
        <v>137</v>
      </c>
      <c r="AL1" s="87" t="s">
        <v>138</v>
      </c>
      <c r="AM1" s="87" t="s">
        <v>139</v>
      </c>
      <c r="AN1" s="74" t="s">
        <v>9</v>
      </c>
    </row>
    <row r="2" spans="1:40" ht="15">
      <c r="A2" s="89">
        <v>1</v>
      </c>
      <c r="B2" s="90" t="s">
        <v>12</v>
      </c>
      <c r="C2" s="91" t="s">
        <v>140</v>
      </c>
      <c r="D2" s="92">
        <v>1990</v>
      </c>
      <c r="E2" s="93" t="s">
        <v>141</v>
      </c>
      <c r="F2" s="94">
        <f aca="true" t="shared" si="0" ref="F2:F22">MIN(Y2:AM2)</f>
        <v>0.6604166666666667</v>
      </c>
      <c r="G2" s="95">
        <v>10</v>
      </c>
      <c r="H2" s="96">
        <v>10</v>
      </c>
      <c r="I2" s="97">
        <v>10</v>
      </c>
      <c r="J2" s="98">
        <v>8</v>
      </c>
      <c r="K2" s="98">
        <v>8</v>
      </c>
      <c r="L2" s="98">
        <v>8</v>
      </c>
      <c r="M2" s="39"/>
      <c r="N2" s="99"/>
      <c r="O2" s="99"/>
      <c r="P2" s="99"/>
      <c r="Q2" s="99"/>
      <c r="R2" s="99"/>
      <c r="S2" s="99"/>
      <c r="T2" s="99"/>
      <c r="U2" s="99"/>
      <c r="V2" s="100"/>
      <c r="W2" s="101">
        <f aca="true" t="shared" si="1" ref="W2:W23">IF(COUNTIF(G2:U2,"&gt;=0")&lt;11,SUM(G2:U2),SUM(LARGE(G2:U2,1),LARGE(G2:U2,2),LARGE(G2:U2,3),LARGE(G2:U2,4),LARGE(G2:U2,5),LARGE(G2:U2,6),LARGE(G2:U2,7),LARGE(G2:U2,8),LARGE(G2:U2,9),LARGE(G2:U2,10)))</f>
        <v>54</v>
      </c>
      <c r="X2" s="102">
        <f aca="true" t="shared" si="2" ref="X2:X23">SUM(COUNTIF(G2:U2,"&gt;-1"))</f>
        <v>6</v>
      </c>
      <c r="Y2" s="103">
        <v>0.6993055555555556</v>
      </c>
      <c r="Z2" s="104">
        <v>0.6638888888888889</v>
      </c>
      <c r="AA2" s="105">
        <v>0.6625</v>
      </c>
      <c r="AB2" s="105">
        <v>0.6680555555555556</v>
      </c>
      <c r="AC2" s="106">
        <v>0.6604166666666667</v>
      </c>
      <c r="AD2" s="105">
        <v>0.6618055555555555</v>
      </c>
      <c r="AE2" s="107"/>
      <c r="AF2" s="108"/>
      <c r="AG2" s="108"/>
      <c r="AH2" s="108"/>
      <c r="AI2" s="108"/>
      <c r="AJ2" s="108"/>
      <c r="AK2" s="108"/>
      <c r="AL2" s="108"/>
      <c r="AM2" s="108"/>
      <c r="AN2" s="109">
        <f>SUM(F2/4.53)</f>
        <v>0.14578734363502574</v>
      </c>
    </row>
    <row r="3" spans="1:40" ht="15">
      <c r="A3" s="110">
        <v>2</v>
      </c>
      <c r="B3" s="4" t="s">
        <v>12</v>
      </c>
      <c r="C3" s="2" t="s">
        <v>30</v>
      </c>
      <c r="D3" s="7">
        <v>1990</v>
      </c>
      <c r="E3" s="6" t="s">
        <v>23</v>
      </c>
      <c r="F3" s="111">
        <f t="shared" si="0"/>
        <v>0.686111111111111</v>
      </c>
      <c r="G3" s="16">
        <v>7</v>
      </c>
      <c r="H3" s="13">
        <v>7</v>
      </c>
      <c r="I3" s="8">
        <v>8</v>
      </c>
      <c r="J3" s="13">
        <v>7</v>
      </c>
      <c r="K3" s="13">
        <v>7</v>
      </c>
      <c r="L3" s="13">
        <v>7</v>
      </c>
      <c r="M3" s="8">
        <v>6</v>
      </c>
      <c r="N3" s="39"/>
      <c r="O3" s="39"/>
      <c r="P3" s="39"/>
      <c r="Q3" s="39"/>
      <c r="R3" s="39"/>
      <c r="S3" s="39"/>
      <c r="T3" s="39"/>
      <c r="U3" s="39"/>
      <c r="V3" s="112"/>
      <c r="W3" s="113">
        <f t="shared" si="1"/>
        <v>49</v>
      </c>
      <c r="X3" s="114">
        <f t="shared" si="2"/>
        <v>7</v>
      </c>
      <c r="Y3" s="115">
        <v>0.7868055555555555</v>
      </c>
      <c r="Z3" s="116">
        <v>0.7138888888888889</v>
      </c>
      <c r="AA3" s="117">
        <v>0.7000000000000001</v>
      </c>
      <c r="AB3" s="117">
        <v>0.7034722222222222</v>
      </c>
      <c r="AC3" s="118">
        <v>0.6951388888888889</v>
      </c>
      <c r="AD3" s="117">
        <v>0.686111111111111</v>
      </c>
      <c r="AE3" s="117">
        <v>0.7263888888888889</v>
      </c>
      <c r="AF3" s="119"/>
      <c r="AG3" s="119"/>
      <c r="AH3" s="119"/>
      <c r="AI3" s="119"/>
      <c r="AJ3" s="119"/>
      <c r="AK3" s="119"/>
      <c r="AL3" s="119"/>
      <c r="AM3" s="119"/>
      <c r="AN3" s="120">
        <f aca="true" t="shared" si="3" ref="AN3:AN77">SUM(F3/4.53)</f>
        <v>0.15145940642629382</v>
      </c>
    </row>
    <row r="4" spans="1:40" ht="15">
      <c r="A4" s="110">
        <v>3</v>
      </c>
      <c r="B4" s="4" t="s">
        <v>12</v>
      </c>
      <c r="C4" s="2" t="s">
        <v>15</v>
      </c>
      <c r="D4" s="7">
        <v>1992</v>
      </c>
      <c r="E4" s="6" t="s">
        <v>16</v>
      </c>
      <c r="F4" s="111">
        <f t="shared" si="0"/>
        <v>0.6465277777777778</v>
      </c>
      <c r="G4" s="121"/>
      <c r="H4" s="122"/>
      <c r="I4" s="123"/>
      <c r="J4" s="5">
        <v>10</v>
      </c>
      <c r="K4" s="5">
        <v>10</v>
      </c>
      <c r="L4" s="5">
        <v>10</v>
      </c>
      <c r="M4" s="8">
        <v>9</v>
      </c>
      <c r="N4" s="39"/>
      <c r="O4" s="39"/>
      <c r="P4" s="39"/>
      <c r="Q4" s="39"/>
      <c r="R4" s="39"/>
      <c r="S4" s="39"/>
      <c r="T4" s="39"/>
      <c r="U4" s="39"/>
      <c r="V4" s="112"/>
      <c r="W4" s="113">
        <f t="shared" si="1"/>
        <v>39</v>
      </c>
      <c r="X4" s="38">
        <f t="shared" si="2"/>
        <v>4</v>
      </c>
      <c r="Y4" s="124"/>
      <c r="Z4" s="125"/>
      <c r="AA4" s="125"/>
      <c r="AB4" s="117">
        <v>0.6527777777777778</v>
      </c>
      <c r="AC4" s="118">
        <v>0.6520833333333333</v>
      </c>
      <c r="AD4" s="117">
        <v>0.6465277777777778</v>
      </c>
      <c r="AE4" s="117">
        <v>0.6465277777777778</v>
      </c>
      <c r="AF4" s="119"/>
      <c r="AG4" s="119"/>
      <c r="AH4" s="119"/>
      <c r="AI4" s="119"/>
      <c r="AJ4" s="119"/>
      <c r="AK4" s="119"/>
      <c r="AL4" s="119"/>
      <c r="AM4" s="119"/>
      <c r="AN4" s="120">
        <f t="shared" si="3"/>
        <v>0.14272136374785382</v>
      </c>
    </row>
    <row r="5" spans="1:40" ht="15">
      <c r="A5" s="110">
        <v>4</v>
      </c>
      <c r="B5" s="4" t="s">
        <v>12</v>
      </c>
      <c r="C5" s="9" t="s">
        <v>142</v>
      </c>
      <c r="D5" s="10">
        <v>1987</v>
      </c>
      <c r="E5" s="11" t="s">
        <v>29</v>
      </c>
      <c r="F5" s="111">
        <f t="shared" si="0"/>
        <v>0.6618055555555555</v>
      </c>
      <c r="G5" s="16">
        <v>9</v>
      </c>
      <c r="H5" s="13">
        <v>9</v>
      </c>
      <c r="I5" s="8">
        <v>7</v>
      </c>
      <c r="J5" s="13">
        <v>9</v>
      </c>
      <c r="K5" s="39"/>
      <c r="L5" s="126"/>
      <c r="M5" s="39"/>
      <c r="N5" s="39"/>
      <c r="O5" s="39"/>
      <c r="P5" s="39"/>
      <c r="Q5" s="39"/>
      <c r="R5" s="39"/>
      <c r="S5" s="39"/>
      <c r="T5" s="39"/>
      <c r="U5" s="39"/>
      <c r="V5" s="112"/>
      <c r="W5" s="113">
        <f t="shared" si="1"/>
        <v>34</v>
      </c>
      <c r="X5" s="38">
        <f t="shared" si="2"/>
        <v>4</v>
      </c>
      <c r="Y5" s="127">
        <v>0.7180555555555556</v>
      </c>
      <c r="Z5" s="116">
        <v>0.6805555555555555</v>
      </c>
      <c r="AA5" s="117">
        <v>0.7027777777777778</v>
      </c>
      <c r="AB5" s="117">
        <v>0.6618055555555555</v>
      </c>
      <c r="AC5" s="128"/>
      <c r="AD5" s="125"/>
      <c r="AE5" s="125"/>
      <c r="AF5" s="119"/>
      <c r="AG5" s="119"/>
      <c r="AH5" s="119"/>
      <c r="AI5" s="119"/>
      <c r="AJ5" s="119"/>
      <c r="AK5" s="119"/>
      <c r="AL5" s="119"/>
      <c r="AM5" s="119"/>
      <c r="AN5" s="120">
        <f t="shared" si="3"/>
        <v>0.14609394162374292</v>
      </c>
    </row>
    <row r="6" spans="1:40" ht="15">
      <c r="A6" s="110">
        <v>5</v>
      </c>
      <c r="B6" s="4" t="s">
        <v>12</v>
      </c>
      <c r="C6" s="9" t="s">
        <v>26</v>
      </c>
      <c r="D6" s="10">
        <v>1985</v>
      </c>
      <c r="E6" s="11" t="s">
        <v>27</v>
      </c>
      <c r="F6" s="111">
        <f t="shared" si="0"/>
        <v>0.6944444444444445</v>
      </c>
      <c r="G6" s="121"/>
      <c r="H6" s="122"/>
      <c r="I6" s="8">
        <v>4</v>
      </c>
      <c r="J6" s="13">
        <v>5</v>
      </c>
      <c r="K6" s="13">
        <v>6</v>
      </c>
      <c r="L6" s="13">
        <v>6</v>
      </c>
      <c r="M6" s="8">
        <v>7</v>
      </c>
      <c r="N6" s="39"/>
      <c r="O6" s="39"/>
      <c r="P6" s="39"/>
      <c r="Q6" s="39"/>
      <c r="R6" s="39"/>
      <c r="S6" s="39"/>
      <c r="T6" s="39"/>
      <c r="U6" s="39"/>
      <c r="V6" s="112"/>
      <c r="W6" s="113">
        <f t="shared" si="1"/>
        <v>28</v>
      </c>
      <c r="X6" s="38">
        <f t="shared" si="2"/>
        <v>5</v>
      </c>
      <c r="Y6" s="124"/>
      <c r="Z6" s="125"/>
      <c r="AA6" s="117">
        <v>0.7236111111111111</v>
      </c>
      <c r="AB6" s="117">
        <v>0.7111111111111111</v>
      </c>
      <c r="AC6" s="118">
        <v>0.7090277777777777</v>
      </c>
      <c r="AD6" s="117">
        <v>0.6965277777777777</v>
      </c>
      <c r="AE6" s="117">
        <v>0.6944444444444445</v>
      </c>
      <c r="AF6" s="119"/>
      <c r="AG6" s="119"/>
      <c r="AH6" s="119"/>
      <c r="AI6" s="119"/>
      <c r="AJ6" s="119"/>
      <c r="AK6" s="129"/>
      <c r="AL6" s="119"/>
      <c r="AM6" s="119"/>
      <c r="AN6" s="120">
        <f t="shared" si="3"/>
        <v>0.153298994358597</v>
      </c>
    </row>
    <row r="7" spans="1:40" ht="15">
      <c r="A7" s="110">
        <v>6</v>
      </c>
      <c r="B7" s="4" t="s">
        <v>12</v>
      </c>
      <c r="C7" s="2" t="s">
        <v>47</v>
      </c>
      <c r="D7" s="7">
        <v>1983</v>
      </c>
      <c r="E7" s="18" t="s">
        <v>48</v>
      </c>
      <c r="F7" s="111">
        <f t="shared" si="0"/>
        <v>0.7847222222222222</v>
      </c>
      <c r="G7" s="16">
        <v>6</v>
      </c>
      <c r="H7" s="130">
        <v>4</v>
      </c>
      <c r="I7" s="123"/>
      <c r="J7" s="13">
        <v>3</v>
      </c>
      <c r="K7" s="39"/>
      <c r="L7" s="13">
        <v>3</v>
      </c>
      <c r="M7" s="8">
        <v>5</v>
      </c>
      <c r="N7" s="39"/>
      <c r="O7" s="39"/>
      <c r="P7" s="39"/>
      <c r="Q7" s="39"/>
      <c r="R7" s="39"/>
      <c r="S7" s="39"/>
      <c r="T7" s="39"/>
      <c r="U7" s="39"/>
      <c r="V7" s="112"/>
      <c r="W7" s="113">
        <f t="shared" si="1"/>
        <v>21</v>
      </c>
      <c r="X7" s="38">
        <f t="shared" si="2"/>
        <v>5</v>
      </c>
      <c r="Y7" s="115">
        <v>0.8069444444444445</v>
      </c>
      <c r="Z7" s="116">
        <v>0.813888888888889</v>
      </c>
      <c r="AA7" s="125"/>
      <c r="AB7" s="117">
        <v>0.7847222222222222</v>
      </c>
      <c r="AC7" s="128"/>
      <c r="AD7" s="117">
        <v>0.7895833333333333</v>
      </c>
      <c r="AE7" s="117">
        <v>0.8013888888888889</v>
      </c>
      <c r="AF7" s="119"/>
      <c r="AG7" s="119"/>
      <c r="AH7" s="119"/>
      <c r="AI7" s="119"/>
      <c r="AJ7" s="119"/>
      <c r="AK7" s="119"/>
      <c r="AL7" s="119"/>
      <c r="AM7" s="119"/>
      <c r="AN7" s="120">
        <f t="shared" si="3"/>
        <v>0.1732278636252146</v>
      </c>
    </row>
    <row r="8" spans="1:40" ht="15">
      <c r="A8" s="110">
        <v>7</v>
      </c>
      <c r="B8" s="4" t="s">
        <v>12</v>
      </c>
      <c r="C8" s="2" t="s">
        <v>100</v>
      </c>
      <c r="D8" s="7">
        <v>1993</v>
      </c>
      <c r="E8" s="6" t="s">
        <v>16</v>
      </c>
      <c r="F8" s="111">
        <f t="shared" si="0"/>
        <v>0.6548611111111111</v>
      </c>
      <c r="G8" s="121"/>
      <c r="H8" s="122"/>
      <c r="I8" s="123"/>
      <c r="J8" s="123"/>
      <c r="K8" s="8">
        <v>9</v>
      </c>
      <c r="L8" s="8">
        <v>9</v>
      </c>
      <c r="M8" s="8">
        <v>3</v>
      </c>
      <c r="N8" s="39"/>
      <c r="O8" s="39"/>
      <c r="P8" s="39"/>
      <c r="Q8" s="39"/>
      <c r="R8" s="39"/>
      <c r="S8" s="39"/>
      <c r="T8" s="39"/>
      <c r="U8" s="39"/>
      <c r="V8" s="112"/>
      <c r="W8" s="113">
        <f t="shared" si="1"/>
        <v>21</v>
      </c>
      <c r="X8" s="38">
        <f t="shared" si="2"/>
        <v>3</v>
      </c>
      <c r="Y8" s="124"/>
      <c r="Z8" s="125"/>
      <c r="AA8" s="125"/>
      <c r="AB8" s="125"/>
      <c r="AC8" s="118">
        <v>0.6569444444444444</v>
      </c>
      <c r="AD8" s="117">
        <v>0.6548611111111111</v>
      </c>
      <c r="AE8" s="131" t="s">
        <v>101</v>
      </c>
      <c r="AF8" s="119"/>
      <c r="AG8" s="119"/>
      <c r="AH8" s="119"/>
      <c r="AI8" s="119"/>
      <c r="AJ8" s="119"/>
      <c r="AK8" s="119"/>
      <c r="AL8" s="119"/>
      <c r="AM8" s="119"/>
      <c r="AN8" s="120">
        <f t="shared" si="3"/>
        <v>0.14456095168015698</v>
      </c>
    </row>
    <row r="9" spans="1:40" ht="15">
      <c r="A9" s="110">
        <v>8</v>
      </c>
      <c r="B9" s="4" t="s">
        <v>12</v>
      </c>
      <c r="C9" s="9" t="s">
        <v>143</v>
      </c>
      <c r="D9" s="10">
        <v>1994</v>
      </c>
      <c r="E9" s="11" t="s">
        <v>29</v>
      </c>
      <c r="F9" s="111">
        <f t="shared" si="0"/>
        <v>0.6875</v>
      </c>
      <c r="G9" s="16">
        <v>8</v>
      </c>
      <c r="H9" s="122"/>
      <c r="I9" s="8">
        <v>9</v>
      </c>
      <c r="J9" s="12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12"/>
      <c r="W9" s="113">
        <f t="shared" si="1"/>
        <v>17</v>
      </c>
      <c r="X9" s="38">
        <f t="shared" si="2"/>
        <v>2</v>
      </c>
      <c r="Y9" s="127">
        <v>0.7423611111111111</v>
      </c>
      <c r="Z9" s="125"/>
      <c r="AA9" s="117">
        <v>0.6875</v>
      </c>
      <c r="AB9" s="125"/>
      <c r="AC9" s="128"/>
      <c r="AD9" s="125"/>
      <c r="AE9" s="125"/>
      <c r="AF9" s="119"/>
      <c r="AG9" s="119"/>
      <c r="AH9" s="119"/>
      <c r="AI9" s="119"/>
      <c r="AJ9" s="119"/>
      <c r="AK9" s="119"/>
      <c r="AL9" s="119"/>
      <c r="AM9" s="119"/>
      <c r="AN9" s="120">
        <f t="shared" si="3"/>
        <v>0.15176600441501104</v>
      </c>
    </row>
    <row r="10" spans="1:40" ht="15">
      <c r="A10" s="110">
        <v>9</v>
      </c>
      <c r="B10" s="4" t="s">
        <v>12</v>
      </c>
      <c r="C10" s="9" t="s">
        <v>144</v>
      </c>
      <c r="D10" s="10">
        <v>1981</v>
      </c>
      <c r="E10" s="11" t="s">
        <v>145</v>
      </c>
      <c r="F10" s="111">
        <f t="shared" si="0"/>
        <v>0.8680555555555555</v>
      </c>
      <c r="G10" s="121"/>
      <c r="H10" s="130">
        <v>3</v>
      </c>
      <c r="I10" s="132">
        <v>3</v>
      </c>
      <c r="J10" s="13">
        <v>2</v>
      </c>
      <c r="K10" s="13">
        <v>5</v>
      </c>
      <c r="L10" s="13">
        <v>1</v>
      </c>
      <c r="M10" s="39"/>
      <c r="N10" s="39"/>
      <c r="O10" s="39"/>
      <c r="P10" s="39"/>
      <c r="Q10" s="39"/>
      <c r="R10" s="39"/>
      <c r="S10" s="39"/>
      <c r="T10" s="39"/>
      <c r="U10" s="39"/>
      <c r="V10" s="112"/>
      <c r="W10" s="113">
        <f t="shared" si="1"/>
        <v>14</v>
      </c>
      <c r="X10" s="38">
        <f t="shared" si="2"/>
        <v>5</v>
      </c>
      <c r="Y10" s="124"/>
      <c r="Z10" s="116">
        <v>0.9208333333333334</v>
      </c>
      <c r="AA10" s="117">
        <v>0.8680555555555555</v>
      </c>
      <c r="AB10" s="117">
        <v>0.8798611111111111</v>
      </c>
      <c r="AC10" s="118">
        <v>0.8895833333333334</v>
      </c>
      <c r="AD10" s="117">
        <v>0.88125</v>
      </c>
      <c r="AE10" s="125"/>
      <c r="AF10" s="119"/>
      <c r="AG10" s="133"/>
      <c r="AH10" s="119"/>
      <c r="AI10" s="119"/>
      <c r="AJ10" s="119"/>
      <c r="AK10" s="119"/>
      <c r="AL10" s="119"/>
      <c r="AM10" s="119"/>
      <c r="AN10" s="120">
        <f t="shared" si="3"/>
        <v>0.19162374294824622</v>
      </c>
    </row>
    <row r="11" spans="1:40" ht="15">
      <c r="A11" s="110">
        <v>10</v>
      </c>
      <c r="B11" s="4" t="s">
        <v>12</v>
      </c>
      <c r="C11" s="9" t="s">
        <v>146</v>
      </c>
      <c r="D11" s="10">
        <v>1988</v>
      </c>
      <c r="E11" s="6"/>
      <c r="F11" s="111">
        <f t="shared" si="0"/>
        <v>0.7111111111111111</v>
      </c>
      <c r="G11" s="121"/>
      <c r="H11" s="13">
        <v>6</v>
      </c>
      <c r="I11" s="8">
        <v>6</v>
      </c>
      <c r="J11" s="12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112"/>
      <c r="W11" s="113">
        <f t="shared" si="1"/>
        <v>12</v>
      </c>
      <c r="X11" s="38">
        <f t="shared" si="2"/>
        <v>2</v>
      </c>
      <c r="Y11" s="124"/>
      <c r="Z11" s="115">
        <v>0.7472222222222222</v>
      </c>
      <c r="AA11" s="117">
        <v>0.7111111111111111</v>
      </c>
      <c r="AB11" s="125"/>
      <c r="AC11" s="128"/>
      <c r="AD11" s="125"/>
      <c r="AE11" s="125"/>
      <c r="AF11" s="119"/>
      <c r="AG11" s="133"/>
      <c r="AH11" s="119"/>
      <c r="AI11" s="119"/>
      <c r="AJ11" s="119"/>
      <c r="AK11" s="119"/>
      <c r="AL11" s="119"/>
      <c r="AM11" s="119"/>
      <c r="AN11" s="120">
        <f t="shared" si="3"/>
        <v>0.15697817022320334</v>
      </c>
    </row>
    <row r="12" spans="1:40" ht="15">
      <c r="A12" s="110">
        <v>11</v>
      </c>
      <c r="B12" s="4" t="s">
        <v>12</v>
      </c>
      <c r="C12" s="9" t="s">
        <v>147</v>
      </c>
      <c r="D12" s="10">
        <v>1990</v>
      </c>
      <c r="E12" s="11" t="s">
        <v>141</v>
      </c>
      <c r="F12" s="111">
        <f t="shared" si="0"/>
        <v>0.7083333333333334</v>
      </c>
      <c r="G12" s="121"/>
      <c r="H12" s="122"/>
      <c r="I12" s="8">
        <v>5</v>
      </c>
      <c r="J12" s="13">
        <v>6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12"/>
      <c r="W12" s="113">
        <f t="shared" si="1"/>
        <v>11</v>
      </c>
      <c r="X12" s="38">
        <f t="shared" si="2"/>
        <v>2</v>
      </c>
      <c r="Y12" s="124"/>
      <c r="Z12" s="124"/>
      <c r="AA12" s="117">
        <v>0.7229166666666668</v>
      </c>
      <c r="AB12" s="117">
        <v>0.7083333333333334</v>
      </c>
      <c r="AC12" s="128"/>
      <c r="AD12" s="125"/>
      <c r="AE12" s="125"/>
      <c r="AF12" s="119"/>
      <c r="AG12" s="133"/>
      <c r="AH12" s="119"/>
      <c r="AI12" s="119"/>
      <c r="AJ12" s="119"/>
      <c r="AK12" s="119"/>
      <c r="AL12" s="119"/>
      <c r="AM12" s="119"/>
      <c r="AN12" s="120">
        <f t="shared" si="3"/>
        <v>0.15636497424576895</v>
      </c>
    </row>
    <row r="13" spans="1:40" ht="15">
      <c r="A13" s="110">
        <v>12</v>
      </c>
      <c r="B13" s="4" t="s">
        <v>12</v>
      </c>
      <c r="C13" s="2" t="s">
        <v>11</v>
      </c>
      <c r="D13" s="3">
        <v>1986</v>
      </c>
      <c r="E13" s="6" t="s">
        <v>13</v>
      </c>
      <c r="F13" s="111">
        <f t="shared" si="0"/>
        <v>0.6409722222222222</v>
      </c>
      <c r="G13" s="121"/>
      <c r="H13" s="122"/>
      <c r="I13" s="122"/>
      <c r="J13" s="122"/>
      <c r="K13" s="122"/>
      <c r="L13" s="122"/>
      <c r="M13" s="5">
        <v>10</v>
      </c>
      <c r="N13" s="39"/>
      <c r="O13" s="39"/>
      <c r="P13" s="39"/>
      <c r="Q13" s="39"/>
      <c r="R13" s="39"/>
      <c r="S13" s="39"/>
      <c r="T13" s="39"/>
      <c r="U13" s="39"/>
      <c r="V13" s="112"/>
      <c r="W13" s="113">
        <f t="shared" si="1"/>
        <v>10</v>
      </c>
      <c r="X13" s="38">
        <f t="shared" si="2"/>
        <v>1</v>
      </c>
      <c r="Y13" s="124"/>
      <c r="Z13" s="124"/>
      <c r="AA13" s="125"/>
      <c r="AB13" s="125"/>
      <c r="AC13" s="125"/>
      <c r="AD13" s="125"/>
      <c r="AE13" s="117">
        <v>0.6409722222222222</v>
      </c>
      <c r="AF13" s="119"/>
      <c r="AG13" s="133"/>
      <c r="AH13" s="119"/>
      <c r="AI13" s="119"/>
      <c r="AJ13" s="119"/>
      <c r="AK13" s="119"/>
      <c r="AL13" s="119"/>
      <c r="AM13" s="119"/>
      <c r="AN13" s="120">
        <f t="shared" si="3"/>
        <v>0.141494971792985</v>
      </c>
    </row>
    <row r="14" spans="1:40" ht="15">
      <c r="A14" s="110">
        <v>13</v>
      </c>
      <c r="B14" s="4" t="s">
        <v>12</v>
      </c>
      <c r="C14" s="14" t="s">
        <v>148</v>
      </c>
      <c r="D14" s="7">
        <v>1982</v>
      </c>
      <c r="E14" s="11"/>
      <c r="F14" s="111">
        <f t="shared" si="0"/>
        <v>0.7930555555555556</v>
      </c>
      <c r="G14" s="16">
        <v>5</v>
      </c>
      <c r="H14" s="13">
        <v>5</v>
      </c>
      <c r="I14" s="123"/>
      <c r="J14" s="12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12"/>
      <c r="W14" s="113">
        <f t="shared" si="1"/>
        <v>10</v>
      </c>
      <c r="X14" s="38">
        <f t="shared" si="2"/>
        <v>2</v>
      </c>
      <c r="Y14" s="115">
        <v>0.8326388888888889</v>
      </c>
      <c r="Z14" s="115">
        <v>0.7930555555555556</v>
      </c>
      <c r="AA14" s="125"/>
      <c r="AB14" s="125"/>
      <c r="AC14" s="128"/>
      <c r="AD14" s="125"/>
      <c r="AE14" s="125"/>
      <c r="AF14" s="119"/>
      <c r="AG14" s="133"/>
      <c r="AH14" s="119"/>
      <c r="AI14" s="119"/>
      <c r="AJ14" s="119"/>
      <c r="AK14" s="119"/>
      <c r="AL14" s="119"/>
      <c r="AM14" s="119"/>
      <c r="AN14" s="120">
        <f t="shared" si="3"/>
        <v>0.1750674515575178</v>
      </c>
    </row>
    <row r="15" spans="1:40" ht="15">
      <c r="A15" s="110">
        <v>14</v>
      </c>
      <c r="B15" s="4" t="s">
        <v>12</v>
      </c>
      <c r="C15" s="2" t="s">
        <v>20</v>
      </c>
      <c r="D15" s="3">
        <v>1991</v>
      </c>
      <c r="E15" s="6" t="s">
        <v>16</v>
      </c>
      <c r="F15" s="111">
        <f t="shared" si="0"/>
        <v>0.6854166666666667</v>
      </c>
      <c r="G15" s="121"/>
      <c r="H15" s="122"/>
      <c r="I15" s="122"/>
      <c r="J15" s="122"/>
      <c r="K15" s="122"/>
      <c r="L15" s="122"/>
      <c r="M15" s="8">
        <v>8</v>
      </c>
      <c r="N15" s="39"/>
      <c r="O15" s="39"/>
      <c r="P15" s="39"/>
      <c r="Q15" s="39"/>
      <c r="R15" s="39"/>
      <c r="S15" s="39"/>
      <c r="T15" s="39"/>
      <c r="U15" s="39"/>
      <c r="V15" s="112"/>
      <c r="W15" s="113">
        <f t="shared" si="1"/>
        <v>8</v>
      </c>
      <c r="X15" s="38">
        <f t="shared" si="2"/>
        <v>1</v>
      </c>
      <c r="Y15" s="124"/>
      <c r="Z15" s="124"/>
      <c r="AA15" s="125"/>
      <c r="AB15" s="125"/>
      <c r="AC15" s="125"/>
      <c r="AD15" s="125"/>
      <c r="AE15" s="117">
        <v>0.6854166666666667</v>
      </c>
      <c r="AF15" s="119"/>
      <c r="AG15" s="133"/>
      <c r="AH15" s="119"/>
      <c r="AI15" s="119"/>
      <c r="AJ15" s="119"/>
      <c r="AK15" s="119"/>
      <c r="AL15" s="119"/>
      <c r="AM15" s="119"/>
      <c r="AN15" s="120">
        <f t="shared" si="3"/>
        <v>0.15130610743193523</v>
      </c>
    </row>
    <row r="16" spans="1:40" ht="15">
      <c r="A16" s="110">
        <v>15</v>
      </c>
      <c r="B16" s="4" t="s">
        <v>12</v>
      </c>
      <c r="C16" s="9" t="s">
        <v>149</v>
      </c>
      <c r="D16" s="10">
        <v>1993</v>
      </c>
      <c r="E16" s="11" t="s">
        <v>150</v>
      </c>
      <c r="F16" s="111">
        <f t="shared" si="0"/>
        <v>0.7041666666666666</v>
      </c>
      <c r="G16" s="121"/>
      <c r="H16" s="130">
        <v>8</v>
      </c>
      <c r="I16" s="123"/>
      <c r="J16" s="12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12"/>
      <c r="W16" s="113">
        <f t="shared" si="1"/>
        <v>8</v>
      </c>
      <c r="X16" s="38">
        <f t="shared" si="2"/>
        <v>1</v>
      </c>
      <c r="Y16" s="124"/>
      <c r="Z16" s="115">
        <v>0.7041666666666666</v>
      </c>
      <c r="AA16" s="125"/>
      <c r="AB16" s="125"/>
      <c r="AC16" s="128"/>
      <c r="AD16" s="125"/>
      <c r="AE16" s="125"/>
      <c r="AF16" s="119"/>
      <c r="AG16" s="133"/>
      <c r="AH16" s="119"/>
      <c r="AI16" s="119"/>
      <c r="AJ16" s="119"/>
      <c r="AK16" s="119"/>
      <c r="AL16" s="119"/>
      <c r="AM16" s="119"/>
      <c r="AN16" s="120">
        <f t="shared" si="3"/>
        <v>0.15544518027961735</v>
      </c>
    </row>
    <row r="17" spans="1:40" ht="15">
      <c r="A17" s="110">
        <v>16</v>
      </c>
      <c r="B17" s="4" t="s">
        <v>12</v>
      </c>
      <c r="C17" s="134" t="s">
        <v>79</v>
      </c>
      <c r="D17" s="3">
        <v>1992</v>
      </c>
      <c r="E17" s="135" t="s">
        <v>80</v>
      </c>
      <c r="F17" s="111">
        <f t="shared" si="0"/>
        <v>0.9270833333333334</v>
      </c>
      <c r="G17" s="121"/>
      <c r="H17" s="122"/>
      <c r="I17" s="122"/>
      <c r="J17" s="122"/>
      <c r="K17" s="122"/>
      <c r="L17" s="13">
        <v>1</v>
      </c>
      <c r="M17" s="8">
        <v>4</v>
      </c>
      <c r="N17" s="39"/>
      <c r="O17" s="39"/>
      <c r="P17" s="39"/>
      <c r="Q17" s="39"/>
      <c r="R17" s="39"/>
      <c r="S17" s="39"/>
      <c r="T17" s="39"/>
      <c r="U17" s="39"/>
      <c r="V17" s="112"/>
      <c r="W17" s="113">
        <f t="shared" si="1"/>
        <v>5</v>
      </c>
      <c r="X17" s="38">
        <f t="shared" si="2"/>
        <v>2</v>
      </c>
      <c r="Y17" s="124"/>
      <c r="Z17" s="124"/>
      <c r="AA17" s="125"/>
      <c r="AB17" s="125"/>
      <c r="AC17" s="128"/>
      <c r="AD17" s="117">
        <v>0.9500000000000001</v>
      </c>
      <c r="AE17" s="117">
        <v>0.9270833333333334</v>
      </c>
      <c r="AF17" s="119"/>
      <c r="AG17" s="133"/>
      <c r="AH17" s="119"/>
      <c r="AI17" s="119"/>
      <c r="AJ17" s="119"/>
      <c r="AK17" s="119"/>
      <c r="AL17" s="119"/>
      <c r="AM17" s="119"/>
      <c r="AN17" s="120">
        <f t="shared" si="3"/>
        <v>0.204654157468727</v>
      </c>
    </row>
    <row r="18" spans="1:40" ht="15">
      <c r="A18" s="110">
        <v>17</v>
      </c>
      <c r="B18" s="4" t="s">
        <v>12</v>
      </c>
      <c r="C18" s="136" t="s">
        <v>151</v>
      </c>
      <c r="D18" s="137">
        <v>1992</v>
      </c>
      <c r="E18" s="6" t="s">
        <v>16</v>
      </c>
      <c r="F18" s="111">
        <f t="shared" si="0"/>
        <v>0.7166666666666667</v>
      </c>
      <c r="G18" s="121"/>
      <c r="H18" s="122"/>
      <c r="I18" s="122"/>
      <c r="J18" s="122"/>
      <c r="K18" s="122"/>
      <c r="L18" s="13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112"/>
      <c r="W18" s="113">
        <f t="shared" si="1"/>
        <v>5</v>
      </c>
      <c r="X18" s="38">
        <f t="shared" si="2"/>
        <v>1</v>
      </c>
      <c r="Y18" s="124"/>
      <c r="Z18" s="124"/>
      <c r="AA18" s="125"/>
      <c r="AB18" s="125"/>
      <c r="AC18" s="128"/>
      <c r="AD18" s="117">
        <v>0.7166666666666667</v>
      </c>
      <c r="AE18" s="125"/>
      <c r="AF18" s="119"/>
      <c r="AG18" s="133"/>
      <c r="AH18" s="119"/>
      <c r="AI18" s="119"/>
      <c r="AJ18" s="119"/>
      <c r="AK18" s="119"/>
      <c r="AL18" s="119"/>
      <c r="AM18" s="119"/>
      <c r="AN18" s="120">
        <f t="shared" si="3"/>
        <v>0.1582045621780721</v>
      </c>
    </row>
    <row r="19" spans="1:40" ht="15">
      <c r="A19" s="110">
        <v>18</v>
      </c>
      <c r="B19" s="4" t="s">
        <v>12</v>
      </c>
      <c r="C19" s="134" t="s">
        <v>152</v>
      </c>
      <c r="D19" s="137">
        <v>1985</v>
      </c>
      <c r="E19" s="6" t="s">
        <v>16</v>
      </c>
      <c r="F19" s="111">
        <f t="shared" si="0"/>
        <v>0.7805555555555556</v>
      </c>
      <c r="G19" s="121"/>
      <c r="H19" s="122"/>
      <c r="I19" s="122"/>
      <c r="J19" s="122"/>
      <c r="K19" s="122"/>
      <c r="L19" s="13">
        <v>4</v>
      </c>
      <c r="M19" s="39"/>
      <c r="N19" s="39"/>
      <c r="O19" s="39"/>
      <c r="P19" s="39"/>
      <c r="Q19" s="39"/>
      <c r="R19" s="39"/>
      <c r="S19" s="39"/>
      <c r="T19" s="39"/>
      <c r="U19" s="39"/>
      <c r="V19" s="112"/>
      <c r="W19" s="113">
        <f t="shared" si="1"/>
        <v>4</v>
      </c>
      <c r="X19" s="38">
        <f t="shared" si="2"/>
        <v>1</v>
      </c>
      <c r="Y19" s="124"/>
      <c r="Z19" s="124"/>
      <c r="AA19" s="125"/>
      <c r="AB19" s="125"/>
      <c r="AC19" s="128"/>
      <c r="AD19" s="117">
        <v>0.7805555555555556</v>
      </c>
      <c r="AE19" s="125"/>
      <c r="AF19" s="119"/>
      <c r="AG19" s="133"/>
      <c r="AH19" s="119"/>
      <c r="AI19" s="119"/>
      <c r="AJ19" s="119"/>
      <c r="AK19" s="119"/>
      <c r="AL19" s="119"/>
      <c r="AM19" s="119"/>
      <c r="AN19" s="120">
        <f t="shared" si="3"/>
        <v>0.17230806965906303</v>
      </c>
    </row>
    <row r="20" spans="1:40" ht="15">
      <c r="A20" s="110">
        <v>19</v>
      </c>
      <c r="B20" s="4" t="s">
        <v>12</v>
      </c>
      <c r="C20" s="138" t="s">
        <v>153</v>
      </c>
      <c r="D20" s="7">
        <v>1991</v>
      </c>
      <c r="E20" s="21" t="s">
        <v>16</v>
      </c>
      <c r="F20" s="111">
        <f t="shared" si="0"/>
        <v>0.7381944444444444</v>
      </c>
      <c r="G20" s="121"/>
      <c r="H20" s="122"/>
      <c r="I20" s="123"/>
      <c r="J20" s="13">
        <v>4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112"/>
      <c r="W20" s="113">
        <f t="shared" si="1"/>
        <v>4</v>
      </c>
      <c r="X20" s="38">
        <f t="shared" si="2"/>
        <v>1</v>
      </c>
      <c r="Y20" s="124"/>
      <c r="Z20" s="124"/>
      <c r="AA20" s="124"/>
      <c r="AB20" s="139">
        <v>0.7381944444444444</v>
      </c>
      <c r="AC20" s="140"/>
      <c r="AD20" s="125"/>
      <c r="AE20" s="125"/>
      <c r="AF20" s="119"/>
      <c r="AG20" s="133"/>
      <c r="AH20" s="119"/>
      <c r="AI20" s="119"/>
      <c r="AJ20" s="119"/>
      <c r="AK20" s="119"/>
      <c r="AL20" s="119"/>
      <c r="AM20" s="119"/>
      <c r="AN20" s="120">
        <f t="shared" si="3"/>
        <v>0.16295683100318858</v>
      </c>
    </row>
    <row r="21" spans="1:40" ht="15">
      <c r="A21" s="110">
        <v>20</v>
      </c>
      <c r="B21" s="4" t="s">
        <v>12</v>
      </c>
      <c r="C21" s="141" t="s">
        <v>154</v>
      </c>
      <c r="D21" s="3">
        <v>1987</v>
      </c>
      <c r="E21" s="21"/>
      <c r="F21" s="111">
        <f t="shared" si="0"/>
        <v>0.8027777777777777</v>
      </c>
      <c r="G21" s="121"/>
      <c r="H21" s="122"/>
      <c r="I21" s="122"/>
      <c r="J21" s="122"/>
      <c r="K21" s="122"/>
      <c r="L21" s="13">
        <v>2</v>
      </c>
      <c r="M21" s="39"/>
      <c r="N21" s="39"/>
      <c r="O21" s="39"/>
      <c r="P21" s="39"/>
      <c r="Q21" s="39"/>
      <c r="R21" s="39"/>
      <c r="S21" s="39"/>
      <c r="T21" s="39"/>
      <c r="U21" s="39"/>
      <c r="V21" s="112"/>
      <c r="W21" s="113">
        <f t="shared" si="1"/>
        <v>2</v>
      </c>
      <c r="X21" s="38">
        <f t="shared" si="2"/>
        <v>1</v>
      </c>
      <c r="Y21" s="124"/>
      <c r="Z21" s="124"/>
      <c r="AA21" s="124"/>
      <c r="AB21" s="124"/>
      <c r="AC21" s="140"/>
      <c r="AD21" s="117">
        <v>0.8027777777777777</v>
      </c>
      <c r="AE21" s="125"/>
      <c r="AF21" s="119"/>
      <c r="AG21" s="133"/>
      <c r="AH21" s="119"/>
      <c r="AI21" s="119"/>
      <c r="AJ21" s="119"/>
      <c r="AK21" s="119"/>
      <c r="AL21" s="119"/>
      <c r="AM21" s="119"/>
      <c r="AN21" s="120">
        <f t="shared" si="3"/>
        <v>0.1772136374785381</v>
      </c>
    </row>
    <row r="22" spans="1:40" ht="15">
      <c r="A22" s="110">
        <v>21</v>
      </c>
      <c r="B22" s="4" t="s">
        <v>12</v>
      </c>
      <c r="C22" s="142" t="s">
        <v>155</v>
      </c>
      <c r="D22" s="143">
        <v>1990</v>
      </c>
      <c r="E22" s="144"/>
      <c r="F22" s="111">
        <f t="shared" si="0"/>
        <v>0.9298611111111111</v>
      </c>
      <c r="G22" s="121"/>
      <c r="H22" s="122"/>
      <c r="I22" s="8">
        <v>2</v>
      </c>
      <c r="J22" s="122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12"/>
      <c r="W22" s="113">
        <f t="shared" si="1"/>
        <v>2</v>
      </c>
      <c r="X22" s="38">
        <f t="shared" si="2"/>
        <v>1</v>
      </c>
      <c r="Y22" s="124"/>
      <c r="Z22" s="124"/>
      <c r="AA22" s="139">
        <v>0.9298611111111111</v>
      </c>
      <c r="AB22" s="124"/>
      <c r="AC22" s="128"/>
      <c r="AD22" s="125"/>
      <c r="AE22" s="125"/>
      <c r="AF22" s="119"/>
      <c r="AG22" s="133"/>
      <c r="AH22" s="119"/>
      <c r="AI22" s="119"/>
      <c r="AJ22" s="119"/>
      <c r="AK22" s="119"/>
      <c r="AL22" s="119"/>
      <c r="AM22" s="119"/>
      <c r="AN22" s="120">
        <f t="shared" si="3"/>
        <v>0.2052673534461614</v>
      </c>
    </row>
    <row r="23" spans="1:40" ht="15">
      <c r="A23" s="110">
        <v>22</v>
      </c>
      <c r="B23" s="4" t="s">
        <v>12</v>
      </c>
      <c r="C23" s="9" t="s">
        <v>156</v>
      </c>
      <c r="D23" s="10">
        <v>1989</v>
      </c>
      <c r="E23" s="11"/>
      <c r="F23" s="145" t="s">
        <v>157</v>
      </c>
      <c r="G23" s="121"/>
      <c r="H23" s="122"/>
      <c r="I23" s="8">
        <v>1</v>
      </c>
      <c r="J23" s="12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12"/>
      <c r="W23" s="113">
        <f t="shared" si="1"/>
        <v>1</v>
      </c>
      <c r="X23" s="38">
        <f t="shared" si="2"/>
        <v>1</v>
      </c>
      <c r="Y23" s="124"/>
      <c r="Z23" s="124"/>
      <c r="AA23" s="131" t="s">
        <v>157</v>
      </c>
      <c r="AB23" s="125"/>
      <c r="AC23" s="128"/>
      <c r="AD23" s="125"/>
      <c r="AE23" s="125"/>
      <c r="AF23" s="119"/>
      <c r="AG23" s="133"/>
      <c r="AH23" s="119"/>
      <c r="AI23" s="119"/>
      <c r="AJ23" s="119"/>
      <c r="AK23" s="119"/>
      <c r="AL23" s="119"/>
      <c r="AM23" s="119"/>
      <c r="AN23" s="120">
        <f t="shared" si="3"/>
        <v>0.22105714986509686</v>
      </c>
    </row>
    <row r="24" spans="1:40" ht="15">
      <c r="A24" s="146">
        <v>22</v>
      </c>
      <c r="B24" s="147"/>
      <c r="C24" s="2"/>
      <c r="D24" s="148"/>
      <c r="E24" s="149"/>
      <c r="F24" s="150"/>
      <c r="G24" s="151">
        <f aca="true" t="shared" si="4" ref="G24:U24">SUM(COUNTIF(G2:G23,"&gt;-1"))</f>
        <v>6</v>
      </c>
      <c r="H24" s="151">
        <f t="shared" si="4"/>
        <v>8</v>
      </c>
      <c r="I24" s="151">
        <f t="shared" si="4"/>
        <v>10</v>
      </c>
      <c r="J24" s="151">
        <f t="shared" si="4"/>
        <v>9</v>
      </c>
      <c r="K24" s="151">
        <f t="shared" si="4"/>
        <v>6</v>
      </c>
      <c r="L24" s="151">
        <f t="shared" si="4"/>
        <v>11</v>
      </c>
      <c r="M24" s="151">
        <f t="shared" si="4"/>
        <v>8</v>
      </c>
      <c r="N24" s="152">
        <f t="shared" si="4"/>
        <v>0</v>
      </c>
      <c r="O24" s="152">
        <f t="shared" si="4"/>
        <v>0</v>
      </c>
      <c r="P24" s="152">
        <f t="shared" si="4"/>
        <v>0</v>
      </c>
      <c r="Q24" s="152">
        <f t="shared" si="4"/>
        <v>0</v>
      </c>
      <c r="R24" s="152">
        <f t="shared" si="4"/>
        <v>0</v>
      </c>
      <c r="S24" s="152">
        <f t="shared" si="4"/>
        <v>0</v>
      </c>
      <c r="T24" s="152">
        <f t="shared" si="4"/>
        <v>0</v>
      </c>
      <c r="U24" s="152">
        <f t="shared" si="4"/>
        <v>0</v>
      </c>
      <c r="V24" s="153"/>
      <c r="W24" s="154"/>
      <c r="X24" s="155"/>
      <c r="Y24" s="156"/>
      <c r="Z24" s="157"/>
      <c r="AA24" s="157"/>
      <c r="AB24" s="157"/>
      <c r="AC24" s="158"/>
      <c r="AD24" s="157"/>
      <c r="AE24" s="157"/>
      <c r="AF24" s="159"/>
      <c r="AG24" s="159"/>
      <c r="AH24" s="159"/>
      <c r="AI24" s="159"/>
      <c r="AJ24" s="159"/>
      <c r="AK24" s="159"/>
      <c r="AL24" s="159"/>
      <c r="AM24" s="159"/>
      <c r="AN24" s="160"/>
    </row>
    <row r="25" spans="1:40" ht="15">
      <c r="A25" s="73" t="s">
        <v>121</v>
      </c>
      <c r="B25" s="74" t="s">
        <v>6</v>
      </c>
      <c r="C25" s="75" t="s">
        <v>3</v>
      </c>
      <c r="D25" s="76" t="s">
        <v>122</v>
      </c>
      <c r="E25" s="77" t="s">
        <v>123</v>
      </c>
      <c r="F25" s="78" t="s">
        <v>25</v>
      </c>
      <c r="G25" s="79">
        <v>1</v>
      </c>
      <c r="H25" s="80">
        <v>2</v>
      </c>
      <c r="I25" s="80">
        <v>3</v>
      </c>
      <c r="J25" s="80">
        <v>4</v>
      </c>
      <c r="K25" s="81">
        <v>5</v>
      </c>
      <c r="L25" s="81">
        <v>6</v>
      </c>
      <c r="M25" s="82">
        <v>7</v>
      </c>
      <c r="N25" s="82">
        <v>8</v>
      </c>
      <c r="O25" s="82">
        <v>9</v>
      </c>
      <c r="P25" s="82">
        <v>10</v>
      </c>
      <c r="Q25" s="82">
        <v>11</v>
      </c>
      <c r="R25" s="82">
        <v>12</v>
      </c>
      <c r="S25" s="82">
        <v>13</v>
      </c>
      <c r="T25" s="82">
        <v>14</v>
      </c>
      <c r="U25" s="82">
        <v>15</v>
      </c>
      <c r="V25" s="83"/>
      <c r="W25" s="84" t="s">
        <v>124</v>
      </c>
      <c r="X25" s="161" t="s">
        <v>2</v>
      </c>
      <c r="Y25" s="162" t="s">
        <v>125</v>
      </c>
      <c r="Z25" s="163" t="s">
        <v>126</v>
      </c>
      <c r="AA25" s="163" t="s">
        <v>127</v>
      </c>
      <c r="AB25" s="163" t="s">
        <v>128</v>
      </c>
      <c r="AC25" s="87" t="s">
        <v>129</v>
      </c>
      <c r="AD25" s="88" t="s">
        <v>130</v>
      </c>
      <c r="AE25" s="88" t="s">
        <v>131</v>
      </c>
      <c r="AF25" s="87" t="s">
        <v>132</v>
      </c>
      <c r="AG25" s="87" t="s">
        <v>133</v>
      </c>
      <c r="AH25" s="87" t="s">
        <v>134</v>
      </c>
      <c r="AI25" s="87" t="s">
        <v>135</v>
      </c>
      <c r="AJ25" s="87" t="s">
        <v>136</v>
      </c>
      <c r="AK25" s="87" t="s">
        <v>137</v>
      </c>
      <c r="AL25" s="87" t="s">
        <v>138</v>
      </c>
      <c r="AM25" s="87" t="s">
        <v>139</v>
      </c>
      <c r="AN25" s="74" t="s">
        <v>9</v>
      </c>
    </row>
    <row r="26" spans="1:40" ht="15">
      <c r="A26" s="110">
        <v>1</v>
      </c>
      <c r="B26" s="4" t="s">
        <v>18</v>
      </c>
      <c r="C26" s="9" t="s">
        <v>158</v>
      </c>
      <c r="D26" s="10">
        <v>1973</v>
      </c>
      <c r="E26" s="11" t="s">
        <v>66</v>
      </c>
      <c r="F26" s="111">
        <f>MIN(Y26:AM26)</f>
        <v>0.7034722222222222</v>
      </c>
      <c r="G26" s="15">
        <v>10</v>
      </c>
      <c r="H26" s="130">
        <v>9</v>
      </c>
      <c r="I26" s="13">
        <v>8</v>
      </c>
      <c r="J26" s="13">
        <v>9</v>
      </c>
      <c r="K26" s="5">
        <v>10</v>
      </c>
      <c r="L26" s="13">
        <v>9</v>
      </c>
      <c r="M26" s="39"/>
      <c r="N26" s="39"/>
      <c r="O26" s="39"/>
      <c r="P26" s="39"/>
      <c r="Q26" s="39"/>
      <c r="R26" s="39"/>
      <c r="S26" s="39"/>
      <c r="T26" s="39"/>
      <c r="U26" s="39"/>
      <c r="V26" s="112"/>
      <c r="W26" s="113">
        <f aca="true" t="shared" si="5" ref="W26:W49">IF(COUNTIF(G26:U26,"&gt;=0")&lt;11,SUM(G26:U26),SUM(LARGE(G26:U26,1),LARGE(G26:U26,2),LARGE(G26:U26,3),LARGE(G26:U26,4),LARGE(G26:U26,5),LARGE(G26:U26,6),LARGE(G26:U26,7),LARGE(G26:U26,8),LARGE(G26:U26,9),LARGE(G26:U26,10)))</f>
        <v>55</v>
      </c>
      <c r="X26" s="38">
        <f aca="true" t="shared" si="6" ref="X26:X49">SUM(COUNTIF(G26:U26,"&gt;-1"))</f>
        <v>6</v>
      </c>
      <c r="Y26" s="127">
        <v>0.7666666666666666</v>
      </c>
      <c r="Z26" s="116">
        <v>0.7284722222222223</v>
      </c>
      <c r="AA26" s="117">
        <v>0.725</v>
      </c>
      <c r="AB26" s="117">
        <v>0.7152777777777778</v>
      </c>
      <c r="AC26" s="118">
        <v>0.7069444444444444</v>
      </c>
      <c r="AD26" s="117">
        <v>0.7034722222222222</v>
      </c>
      <c r="AE26" s="125"/>
      <c r="AF26" s="119"/>
      <c r="AG26" s="119"/>
      <c r="AH26" s="119"/>
      <c r="AI26" s="119"/>
      <c r="AJ26" s="119"/>
      <c r="AK26" s="119"/>
      <c r="AL26" s="119"/>
      <c r="AM26" s="119"/>
      <c r="AN26" s="120">
        <f t="shared" si="3"/>
        <v>0.15529188128525875</v>
      </c>
    </row>
    <row r="27" spans="1:40" ht="15">
      <c r="A27" s="110">
        <v>2</v>
      </c>
      <c r="B27" s="4" t="s">
        <v>18</v>
      </c>
      <c r="C27" s="9" t="s">
        <v>17</v>
      </c>
      <c r="D27" s="10">
        <v>1974</v>
      </c>
      <c r="E27" s="11" t="s">
        <v>19</v>
      </c>
      <c r="F27" s="111">
        <f>MIN(Y27:AM27)</f>
        <v>0.6680555555555556</v>
      </c>
      <c r="G27" s="121"/>
      <c r="H27" s="164">
        <v>10</v>
      </c>
      <c r="I27" s="5">
        <v>10</v>
      </c>
      <c r="J27" s="5">
        <v>10</v>
      </c>
      <c r="K27" s="39"/>
      <c r="L27" s="5">
        <v>10</v>
      </c>
      <c r="M27" s="5">
        <v>10</v>
      </c>
      <c r="N27" s="39"/>
      <c r="O27" s="39"/>
      <c r="P27" s="39"/>
      <c r="Q27" s="39"/>
      <c r="R27" s="39"/>
      <c r="S27" s="39"/>
      <c r="T27" s="39"/>
      <c r="U27" s="39"/>
      <c r="V27" s="112"/>
      <c r="W27" s="113">
        <f t="shared" si="5"/>
        <v>50</v>
      </c>
      <c r="X27" s="38">
        <f t="shared" si="6"/>
        <v>5</v>
      </c>
      <c r="Y27" s="165"/>
      <c r="Z27" s="116">
        <v>0.7013888888888888</v>
      </c>
      <c r="AA27" s="117">
        <v>0.6868055555555556</v>
      </c>
      <c r="AB27" s="117">
        <v>0.6791666666666667</v>
      </c>
      <c r="AC27" s="128"/>
      <c r="AD27" s="117">
        <v>0.6680555555555556</v>
      </c>
      <c r="AE27" s="117">
        <v>0.6826388888888889</v>
      </c>
      <c r="AF27" s="119"/>
      <c r="AG27" s="119"/>
      <c r="AH27" s="119"/>
      <c r="AI27" s="119"/>
      <c r="AJ27" s="119"/>
      <c r="AK27" s="119"/>
      <c r="AL27" s="119"/>
      <c r="AM27" s="119"/>
      <c r="AN27" s="120">
        <f t="shared" si="3"/>
        <v>0.14747363257297033</v>
      </c>
    </row>
    <row r="28" spans="1:40" ht="15">
      <c r="A28" s="110">
        <v>3</v>
      </c>
      <c r="B28" s="4" t="s">
        <v>18</v>
      </c>
      <c r="C28" s="9" t="s">
        <v>40</v>
      </c>
      <c r="D28" s="10">
        <v>1975</v>
      </c>
      <c r="E28" s="11" t="s">
        <v>41</v>
      </c>
      <c r="F28" s="111">
        <f>MIN(Y28:AM28)</f>
        <v>0.75625</v>
      </c>
      <c r="G28" s="16">
        <v>9</v>
      </c>
      <c r="H28" s="130">
        <v>8</v>
      </c>
      <c r="I28" s="13">
        <v>6</v>
      </c>
      <c r="J28" s="13">
        <v>7</v>
      </c>
      <c r="K28" s="13">
        <v>9</v>
      </c>
      <c r="L28" s="39"/>
      <c r="M28" s="16">
        <v>8</v>
      </c>
      <c r="N28" s="39"/>
      <c r="O28" s="39"/>
      <c r="P28" s="39"/>
      <c r="Q28" s="39"/>
      <c r="R28" s="39"/>
      <c r="S28" s="39"/>
      <c r="T28" s="39"/>
      <c r="U28" s="39"/>
      <c r="V28" s="112"/>
      <c r="W28" s="113">
        <f t="shared" si="5"/>
        <v>47</v>
      </c>
      <c r="X28" s="38">
        <f t="shared" si="6"/>
        <v>6</v>
      </c>
      <c r="Y28" s="127">
        <v>0.8055555555555555</v>
      </c>
      <c r="Z28" s="116">
        <v>0.7791666666666667</v>
      </c>
      <c r="AA28" s="117">
        <v>0.7638888888888888</v>
      </c>
      <c r="AB28" s="117">
        <v>0.7722222222222223</v>
      </c>
      <c r="AC28" s="118">
        <v>0.75625</v>
      </c>
      <c r="AD28" s="125"/>
      <c r="AE28" s="117">
        <v>0.7840277777777778</v>
      </c>
      <c r="AF28" s="119"/>
      <c r="AG28" s="119"/>
      <c r="AH28" s="119"/>
      <c r="AI28" s="119"/>
      <c r="AJ28" s="119"/>
      <c r="AK28" s="119"/>
      <c r="AL28" s="119"/>
      <c r="AM28" s="119"/>
      <c r="AN28" s="120">
        <f t="shared" si="3"/>
        <v>0.16694260485651213</v>
      </c>
    </row>
    <row r="29" spans="1:40" ht="15">
      <c r="A29" s="110">
        <v>4</v>
      </c>
      <c r="B29" s="4" t="s">
        <v>18</v>
      </c>
      <c r="C29" s="9" t="s">
        <v>49</v>
      </c>
      <c r="D29" s="10">
        <v>1973</v>
      </c>
      <c r="E29" s="11" t="s">
        <v>35</v>
      </c>
      <c r="F29" s="111">
        <v>0.8076388888888889</v>
      </c>
      <c r="G29" s="16">
        <v>8</v>
      </c>
      <c r="H29" s="130">
        <v>7</v>
      </c>
      <c r="I29" s="13">
        <v>4</v>
      </c>
      <c r="J29" s="13">
        <v>6</v>
      </c>
      <c r="K29" s="13">
        <v>7</v>
      </c>
      <c r="L29" s="13">
        <v>4</v>
      </c>
      <c r="M29" s="13">
        <v>6</v>
      </c>
      <c r="N29" s="39"/>
      <c r="O29" s="39"/>
      <c r="P29" s="39"/>
      <c r="Q29" s="39"/>
      <c r="R29" s="39"/>
      <c r="S29" s="39"/>
      <c r="T29" s="39"/>
      <c r="U29" s="39"/>
      <c r="V29" s="112"/>
      <c r="W29" s="113">
        <f t="shared" si="5"/>
        <v>42</v>
      </c>
      <c r="X29" s="114">
        <f t="shared" si="6"/>
        <v>7</v>
      </c>
      <c r="Y29" s="127">
        <v>0.8090277777777778</v>
      </c>
      <c r="Z29" s="116">
        <v>0.7819444444444444</v>
      </c>
      <c r="AA29" s="117">
        <v>0.7805555555555556</v>
      </c>
      <c r="AB29" s="117">
        <v>0.7805555555555556</v>
      </c>
      <c r="AC29" s="118">
        <v>0.7875</v>
      </c>
      <c r="AD29" s="117">
        <v>0.7909722222222223</v>
      </c>
      <c r="AE29" s="117">
        <v>0.8034722222222223</v>
      </c>
      <c r="AF29" s="119"/>
      <c r="AG29" s="119"/>
      <c r="AH29" s="119"/>
      <c r="AI29" s="119"/>
      <c r="AJ29" s="119"/>
      <c r="AK29" s="119"/>
      <c r="AL29" s="119"/>
      <c r="AM29" s="119"/>
      <c r="AN29" s="120">
        <f t="shared" si="3"/>
        <v>0.1782867304390483</v>
      </c>
    </row>
    <row r="30" spans="1:40" ht="15">
      <c r="A30" s="110">
        <v>5</v>
      </c>
      <c r="B30" s="4" t="s">
        <v>18</v>
      </c>
      <c r="C30" s="2" t="s">
        <v>159</v>
      </c>
      <c r="D30" s="7">
        <v>1971</v>
      </c>
      <c r="E30" s="11" t="s">
        <v>73</v>
      </c>
      <c r="F30" s="111">
        <f aca="true" t="shared" si="7" ref="F30:F45">MIN(Y30:AM30)</f>
        <v>0.7569444444444445</v>
      </c>
      <c r="G30" s="16">
        <v>7</v>
      </c>
      <c r="H30" s="130">
        <v>4</v>
      </c>
      <c r="I30" s="13">
        <v>5</v>
      </c>
      <c r="J30" s="13">
        <v>5</v>
      </c>
      <c r="K30" s="13">
        <v>8</v>
      </c>
      <c r="L30" s="13">
        <v>7</v>
      </c>
      <c r="M30" s="166"/>
      <c r="N30" s="39"/>
      <c r="O30" s="39"/>
      <c r="P30" s="39"/>
      <c r="Q30" s="39"/>
      <c r="R30" s="39"/>
      <c r="S30" s="39"/>
      <c r="T30" s="39"/>
      <c r="U30" s="39"/>
      <c r="V30" s="112"/>
      <c r="W30" s="113">
        <f t="shared" si="5"/>
        <v>36</v>
      </c>
      <c r="X30" s="38">
        <f t="shared" si="6"/>
        <v>6</v>
      </c>
      <c r="Y30" s="115">
        <v>0.8541666666666666</v>
      </c>
      <c r="Z30" s="116">
        <v>0.7888888888888889</v>
      </c>
      <c r="AA30" s="117">
        <v>0.7673611111111112</v>
      </c>
      <c r="AB30" s="117">
        <v>0.7916666666666666</v>
      </c>
      <c r="AC30" s="118">
        <v>0.7569444444444445</v>
      </c>
      <c r="AD30" s="117">
        <v>0.7687499999999999</v>
      </c>
      <c r="AE30" s="125"/>
      <c r="AF30" s="119"/>
      <c r="AG30" s="119"/>
      <c r="AH30" s="119"/>
      <c r="AI30" s="119"/>
      <c r="AJ30" s="119"/>
      <c r="AK30" s="119"/>
      <c r="AL30" s="119"/>
      <c r="AM30" s="119"/>
      <c r="AN30" s="120">
        <f t="shared" si="3"/>
        <v>0.16709590385087075</v>
      </c>
    </row>
    <row r="31" spans="1:40" ht="15">
      <c r="A31" s="110">
        <v>6</v>
      </c>
      <c r="B31" s="4" t="s">
        <v>18</v>
      </c>
      <c r="C31" s="14" t="s">
        <v>34</v>
      </c>
      <c r="D31" s="7">
        <v>1972</v>
      </c>
      <c r="E31" s="6" t="s">
        <v>35</v>
      </c>
      <c r="F31" s="111">
        <f t="shared" si="7"/>
        <v>0.7569444444444445</v>
      </c>
      <c r="G31" s="121"/>
      <c r="H31" s="122"/>
      <c r="I31" s="13">
        <v>7</v>
      </c>
      <c r="J31" s="13">
        <v>8</v>
      </c>
      <c r="K31" s="39"/>
      <c r="L31" s="13">
        <v>8</v>
      </c>
      <c r="M31" s="13">
        <v>9</v>
      </c>
      <c r="N31" s="39"/>
      <c r="O31" s="39"/>
      <c r="P31" s="39"/>
      <c r="Q31" s="39"/>
      <c r="R31" s="39"/>
      <c r="S31" s="39"/>
      <c r="T31" s="39"/>
      <c r="U31" s="39"/>
      <c r="V31" s="112"/>
      <c r="W31" s="113">
        <f t="shared" si="5"/>
        <v>32</v>
      </c>
      <c r="X31" s="38">
        <f t="shared" si="6"/>
        <v>4</v>
      </c>
      <c r="Y31" s="124"/>
      <c r="Z31" s="125"/>
      <c r="AA31" s="116">
        <v>0.7597222222222223</v>
      </c>
      <c r="AB31" s="117">
        <v>0.7666666666666666</v>
      </c>
      <c r="AC31" s="128"/>
      <c r="AD31" s="117">
        <v>0.7597222222222223</v>
      </c>
      <c r="AE31" s="117">
        <v>0.7569444444444445</v>
      </c>
      <c r="AF31" s="119"/>
      <c r="AG31" s="119"/>
      <c r="AH31" s="119"/>
      <c r="AI31" s="119"/>
      <c r="AJ31" s="119"/>
      <c r="AK31" s="119"/>
      <c r="AL31" s="119"/>
      <c r="AM31" s="119"/>
      <c r="AN31" s="120">
        <f t="shared" si="3"/>
        <v>0.16709590385087075</v>
      </c>
    </row>
    <row r="32" spans="1:40" ht="15">
      <c r="A32" s="110">
        <v>7</v>
      </c>
      <c r="B32" s="4" t="s">
        <v>18</v>
      </c>
      <c r="C32" s="2" t="s">
        <v>65</v>
      </c>
      <c r="D32" s="7">
        <v>1973</v>
      </c>
      <c r="E32" s="6" t="s">
        <v>66</v>
      </c>
      <c r="F32" s="111">
        <f t="shared" si="7"/>
        <v>0.842361111111111</v>
      </c>
      <c r="G32" s="16">
        <v>6</v>
      </c>
      <c r="H32" s="130">
        <v>1</v>
      </c>
      <c r="I32" s="13">
        <v>1</v>
      </c>
      <c r="J32" s="13">
        <v>2</v>
      </c>
      <c r="K32" s="13">
        <v>4</v>
      </c>
      <c r="L32" s="39"/>
      <c r="M32" s="16">
        <v>3</v>
      </c>
      <c r="N32" s="39"/>
      <c r="O32" s="39"/>
      <c r="P32" s="39"/>
      <c r="Q32" s="39"/>
      <c r="R32" s="39"/>
      <c r="S32" s="39"/>
      <c r="T32" s="39"/>
      <c r="U32" s="39"/>
      <c r="V32" s="112"/>
      <c r="W32" s="113">
        <f t="shared" si="5"/>
        <v>17</v>
      </c>
      <c r="X32" s="38">
        <f t="shared" si="6"/>
        <v>6</v>
      </c>
      <c r="Y32" s="115">
        <v>0.8923611111111112</v>
      </c>
      <c r="Z32" s="116">
        <v>0.8548611111111111</v>
      </c>
      <c r="AA32" s="117">
        <v>0.842361111111111</v>
      </c>
      <c r="AB32" s="117">
        <v>0.8562500000000001</v>
      </c>
      <c r="AC32" s="118">
        <v>0.8618055555555556</v>
      </c>
      <c r="AD32" s="125"/>
      <c r="AE32" s="117">
        <v>0.8604166666666666</v>
      </c>
      <c r="AF32" s="119"/>
      <c r="AG32" s="119"/>
      <c r="AH32" s="119"/>
      <c r="AI32" s="119"/>
      <c r="AJ32" s="119"/>
      <c r="AK32" s="119"/>
      <c r="AL32" s="129"/>
      <c r="AM32" s="119"/>
      <c r="AN32" s="120">
        <f t="shared" si="3"/>
        <v>0.18595168015697813</v>
      </c>
    </row>
    <row r="33" spans="1:40" ht="15">
      <c r="A33" s="110">
        <v>8</v>
      </c>
      <c r="B33" s="4" t="s">
        <v>18</v>
      </c>
      <c r="C33" s="14" t="s">
        <v>42</v>
      </c>
      <c r="D33" s="7">
        <v>1973</v>
      </c>
      <c r="E33" s="6" t="s">
        <v>43</v>
      </c>
      <c r="F33" s="111">
        <f t="shared" si="7"/>
        <v>0.7756944444444445</v>
      </c>
      <c r="G33" s="121"/>
      <c r="H33" s="122"/>
      <c r="I33" s="13">
        <v>3</v>
      </c>
      <c r="J33" s="122"/>
      <c r="K33" s="39"/>
      <c r="L33" s="13">
        <v>6</v>
      </c>
      <c r="M33" s="13">
        <v>7</v>
      </c>
      <c r="N33" s="39"/>
      <c r="O33" s="39"/>
      <c r="P33" s="39"/>
      <c r="Q33" s="39"/>
      <c r="R33" s="39"/>
      <c r="S33" s="39"/>
      <c r="T33" s="39"/>
      <c r="U33" s="39"/>
      <c r="V33" s="112"/>
      <c r="W33" s="113">
        <f t="shared" si="5"/>
        <v>16</v>
      </c>
      <c r="X33" s="38">
        <f t="shared" si="6"/>
        <v>3</v>
      </c>
      <c r="Y33" s="124"/>
      <c r="Z33" s="124"/>
      <c r="AA33" s="116">
        <v>0.7944444444444444</v>
      </c>
      <c r="AB33" s="125"/>
      <c r="AC33" s="128"/>
      <c r="AD33" s="117">
        <v>0.7756944444444445</v>
      </c>
      <c r="AE33" s="117">
        <v>0.7868055555555555</v>
      </c>
      <c r="AF33" s="119"/>
      <c r="AG33" s="119"/>
      <c r="AH33" s="119"/>
      <c r="AI33" s="119"/>
      <c r="AJ33" s="119"/>
      <c r="AK33" s="119"/>
      <c r="AL33" s="119"/>
      <c r="AM33" s="119"/>
      <c r="AN33" s="120">
        <f t="shared" si="3"/>
        <v>0.17123497669855287</v>
      </c>
    </row>
    <row r="34" spans="1:40" ht="15">
      <c r="A34" s="110">
        <v>9</v>
      </c>
      <c r="B34" s="4" t="s">
        <v>18</v>
      </c>
      <c r="C34" s="9" t="s">
        <v>56</v>
      </c>
      <c r="D34" s="10">
        <v>1980</v>
      </c>
      <c r="E34" s="6" t="s">
        <v>55</v>
      </c>
      <c r="F34" s="111">
        <f t="shared" si="7"/>
        <v>0.7840277777777778</v>
      </c>
      <c r="G34" s="121"/>
      <c r="H34" s="130">
        <v>6</v>
      </c>
      <c r="I34" s="122"/>
      <c r="J34" s="13">
        <v>4</v>
      </c>
      <c r="K34" s="39"/>
      <c r="L34" s="39"/>
      <c r="M34" s="16">
        <v>4</v>
      </c>
      <c r="N34" s="39"/>
      <c r="O34" s="39"/>
      <c r="P34" s="39"/>
      <c r="Q34" s="39"/>
      <c r="R34" s="39"/>
      <c r="S34" s="39"/>
      <c r="T34" s="39"/>
      <c r="U34" s="39"/>
      <c r="V34" s="112"/>
      <c r="W34" s="113">
        <f t="shared" si="5"/>
        <v>14</v>
      </c>
      <c r="X34" s="38">
        <f t="shared" si="6"/>
        <v>3</v>
      </c>
      <c r="Y34" s="165"/>
      <c r="Z34" s="116">
        <v>0.7840277777777778</v>
      </c>
      <c r="AA34" s="125"/>
      <c r="AB34" s="117">
        <v>0.8118055555555556</v>
      </c>
      <c r="AC34" s="128"/>
      <c r="AD34" s="125"/>
      <c r="AE34" s="117">
        <v>0.8277777777777778</v>
      </c>
      <c r="AF34" s="119"/>
      <c r="AG34" s="119"/>
      <c r="AH34" s="119"/>
      <c r="AI34" s="119"/>
      <c r="AJ34" s="119"/>
      <c r="AK34" s="119"/>
      <c r="AL34" s="119"/>
      <c r="AM34" s="119"/>
      <c r="AN34" s="120">
        <f t="shared" si="3"/>
        <v>0.17307456463085602</v>
      </c>
    </row>
    <row r="35" spans="1:40" ht="15">
      <c r="A35" s="110">
        <v>10</v>
      </c>
      <c r="B35" s="4" t="s">
        <v>18</v>
      </c>
      <c r="C35" s="14" t="s">
        <v>72</v>
      </c>
      <c r="D35" s="7">
        <v>1973</v>
      </c>
      <c r="E35" s="6" t="s">
        <v>73</v>
      </c>
      <c r="F35" s="111">
        <f t="shared" si="7"/>
        <v>0.8444444444444444</v>
      </c>
      <c r="G35" s="121"/>
      <c r="H35" s="122"/>
      <c r="I35" s="13">
        <v>1</v>
      </c>
      <c r="J35" s="13">
        <v>3</v>
      </c>
      <c r="K35" s="13">
        <v>5</v>
      </c>
      <c r="L35" s="13">
        <v>1</v>
      </c>
      <c r="M35" s="13">
        <v>2</v>
      </c>
      <c r="N35" s="39"/>
      <c r="O35" s="39"/>
      <c r="P35" s="39"/>
      <c r="Q35" s="39"/>
      <c r="R35" s="39"/>
      <c r="S35" s="39"/>
      <c r="T35" s="39"/>
      <c r="U35" s="39"/>
      <c r="V35" s="112"/>
      <c r="W35" s="113">
        <f t="shared" si="5"/>
        <v>12</v>
      </c>
      <c r="X35" s="38">
        <f t="shared" si="6"/>
        <v>5</v>
      </c>
      <c r="Y35" s="124"/>
      <c r="Z35" s="125"/>
      <c r="AA35" s="116">
        <v>0.8805555555555555</v>
      </c>
      <c r="AB35" s="117">
        <v>0.8444444444444444</v>
      </c>
      <c r="AC35" s="118">
        <v>0.8541666666666666</v>
      </c>
      <c r="AD35" s="117">
        <v>0.8944444444444444</v>
      </c>
      <c r="AE35" s="117">
        <v>0.8861111111111111</v>
      </c>
      <c r="AF35" s="119"/>
      <c r="AG35" s="119"/>
      <c r="AH35" s="119"/>
      <c r="AI35" s="119"/>
      <c r="AJ35" s="119"/>
      <c r="AK35" s="119"/>
      <c r="AL35" s="119"/>
      <c r="AM35" s="119"/>
      <c r="AN35" s="120">
        <f t="shared" si="3"/>
        <v>0.18641157714005396</v>
      </c>
    </row>
    <row r="36" spans="1:40" ht="15">
      <c r="A36" s="110">
        <v>11</v>
      </c>
      <c r="B36" s="4" t="s">
        <v>18</v>
      </c>
      <c r="C36" s="2" t="s">
        <v>160</v>
      </c>
      <c r="D36" s="7">
        <v>1971</v>
      </c>
      <c r="E36" s="6" t="s">
        <v>161</v>
      </c>
      <c r="F36" s="111">
        <f t="shared" si="7"/>
        <v>0.717361111111111</v>
      </c>
      <c r="G36" s="121"/>
      <c r="H36" s="130">
        <v>3</v>
      </c>
      <c r="I36" s="13">
        <v>9</v>
      </c>
      <c r="J36" s="122"/>
      <c r="K36" s="39"/>
      <c r="L36" s="39"/>
      <c r="M36" s="166"/>
      <c r="N36" s="39"/>
      <c r="O36" s="39"/>
      <c r="P36" s="39"/>
      <c r="Q36" s="39"/>
      <c r="R36" s="39"/>
      <c r="S36" s="39"/>
      <c r="T36" s="39"/>
      <c r="U36" s="39"/>
      <c r="V36" s="112"/>
      <c r="W36" s="113">
        <f t="shared" si="5"/>
        <v>12</v>
      </c>
      <c r="X36" s="38">
        <f t="shared" si="6"/>
        <v>2</v>
      </c>
      <c r="Y36" s="167"/>
      <c r="Z36" s="116">
        <v>0.8201388888888889</v>
      </c>
      <c r="AA36" s="117">
        <v>0.717361111111111</v>
      </c>
      <c r="AB36" s="125"/>
      <c r="AC36" s="128"/>
      <c r="AD36" s="125"/>
      <c r="AE36" s="125"/>
      <c r="AF36" s="119"/>
      <c r="AG36" s="119"/>
      <c r="AH36" s="119"/>
      <c r="AI36" s="119"/>
      <c r="AJ36" s="119"/>
      <c r="AK36" s="119"/>
      <c r="AL36" s="119"/>
      <c r="AM36" s="119"/>
      <c r="AN36" s="120">
        <f t="shared" si="3"/>
        <v>0.15835786117243067</v>
      </c>
    </row>
    <row r="37" spans="1:40" ht="15">
      <c r="A37" s="110">
        <v>12</v>
      </c>
      <c r="B37" s="4" t="s">
        <v>18</v>
      </c>
      <c r="C37" s="9" t="s">
        <v>162</v>
      </c>
      <c r="D37" s="10">
        <v>1976</v>
      </c>
      <c r="E37" s="11" t="s">
        <v>66</v>
      </c>
      <c r="F37" s="111">
        <f t="shared" si="7"/>
        <v>0.7861111111111111</v>
      </c>
      <c r="G37" s="121"/>
      <c r="H37" s="122"/>
      <c r="I37" s="122"/>
      <c r="J37" s="122"/>
      <c r="K37" s="13">
        <v>6</v>
      </c>
      <c r="L37" s="13">
        <v>5</v>
      </c>
      <c r="M37" s="122"/>
      <c r="N37" s="122"/>
      <c r="O37" s="39"/>
      <c r="P37" s="39"/>
      <c r="Q37" s="39"/>
      <c r="R37" s="39"/>
      <c r="S37" s="39"/>
      <c r="T37" s="39"/>
      <c r="U37" s="39"/>
      <c r="V37" s="112"/>
      <c r="W37" s="113">
        <f t="shared" si="5"/>
        <v>11</v>
      </c>
      <c r="X37" s="38">
        <f t="shared" si="6"/>
        <v>2</v>
      </c>
      <c r="Y37" s="124"/>
      <c r="Z37" s="124"/>
      <c r="AA37" s="168"/>
      <c r="AB37" s="125"/>
      <c r="AC37" s="118">
        <v>0.8034722222222223</v>
      </c>
      <c r="AD37" s="117">
        <v>0.7861111111111111</v>
      </c>
      <c r="AE37" s="125"/>
      <c r="AF37" s="119"/>
      <c r="AG37" s="119"/>
      <c r="AH37" s="119"/>
      <c r="AI37" s="119"/>
      <c r="AJ37" s="119"/>
      <c r="AK37" s="119"/>
      <c r="AL37" s="119"/>
      <c r="AM37" s="119"/>
      <c r="AN37" s="120">
        <f t="shared" si="3"/>
        <v>0.1735344616139318</v>
      </c>
    </row>
    <row r="38" spans="1:40" ht="15">
      <c r="A38" s="110">
        <v>13</v>
      </c>
      <c r="B38" s="4" t="s">
        <v>18</v>
      </c>
      <c r="C38" s="9" t="s">
        <v>163</v>
      </c>
      <c r="D38" s="10">
        <v>1971</v>
      </c>
      <c r="E38" s="11" t="s">
        <v>73</v>
      </c>
      <c r="F38" s="111">
        <f t="shared" si="7"/>
        <v>0.7868055555555555</v>
      </c>
      <c r="G38" s="121"/>
      <c r="H38" s="130">
        <v>5</v>
      </c>
      <c r="I38" s="13">
        <v>2</v>
      </c>
      <c r="J38" s="122"/>
      <c r="K38" s="39"/>
      <c r="L38" s="13">
        <v>3</v>
      </c>
      <c r="M38" s="39"/>
      <c r="N38" s="39"/>
      <c r="O38" s="39"/>
      <c r="P38" s="39"/>
      <c r="Q38" s="39"/>
      <c r="R38" s="39"/>
      <c r="S38" s="39"/>
      <c r="T38" s="39"/>
      <c r="U38" s="39"/>
      <c r="V38" s="112"/>
      <c r="W38" s="113">
        <f t="shared" si="5"/>
        <v>10</v>
      </c>
      <c r="X38" s="38">
        <f t="shared" si="6"/>
        <v>3</v>
      </c>
      <c r="Y38" s="165"/>
      <c r="Z38" s="116">
        <v>0.7868055555555555</v>
      </c>
      <c r="AA38" s="117">
        <v>0.8006944444444444</v>
      </c>
      <c r="AB38" s="125"/>
      <c r="AC38" s="128"/>
      <c r="AD38" s="117">
        <v>0.7951388888888888</v>
      </c>
      <c r="AE38" s="125"/>
      <c r="AF38" s="119"/>
      <c r="AG38" s="119"/>
      <c r="AH38" s="119"/>
      <c r="AI38" s="119"/>
      <c r="AJ38" s="119"/>
      <c r="AK38" s="119"/>
      <c r="AL38" s="119"/>
      <c r="AM38" s="119"/>
      <c r="AN38" s="120">
        <f t="shared" si="3"/>
        <v>0.1736877606082904</v>
      </c>
    </row>
    <row r="39" spans="1:40" ht="15">
      <c r="A39" s="110">
        <v>14</v>
      </c>
      <c r="B39" s="4" t="s">
        <v>18</v>
      </c>
      <c r="C39" s="9" t="s">
        <v>164</v>
      </c>
      <c r="D39" s="10">
        <v>1977</v>
      </c>
      <c r="E39" s="6" t="s">
        <v>165</v>
      </c>
      <c r="F39" s="111">
        <f t="shared" si="7"/>
        <v>0.8840277777777777</v>
      </c>
      <c r="G39" s="16">
        <v>5</v>
      </c>
      <c r="H39" s="122"/>
      <c r="I39" s="13">
        <v>1</v>
      </c>
      <c r="J39" s="122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112"/>
      <c r="W39" s="113">
        <f t="shared" si="5"/>
        <v>6</v>
      </c>
      <c r="X39" s="38">
        <f t="shared" si="6"/>
        <v>2</v>
      </c>
      <c r="Y39" s="127">
        <v>0.9118055555555555</v>
      </c>
      <c r="Z39" s="124"/>
      <c r="AA39" s="117">
        <v>0.8840277777777777</v>
      </c>
      <c r="AB39" s="125"/>
      <c r="AC39" s="128"/>
      <c r="AD39" s="125"/>
      <c r="AE39" s="125"/>
      <c r="AF39" s="119"/>
      <c r="AG39" s="119"/>
      <c r="AH39" s="119"/>
      <c r="AI39" s="119"/>
      <c r="AJ39" s="119"/>
      <c r="AK39" s="119"/>
      <c r="AL39" s="119"/>
      <c r="AM39" s="119"/>
      <c r="AN39" s="120">
        <f t="shared" si="3"/>
        <v>0.19514961981849396</v>
      </c>
    </row>
    <row r="40" spans="1:40" ht="15">
      <c r="A40" s="110">
        <v>15</v>
      </c>
      <c r="B40" s="4" t="s">
        <v>18</v>
      </c>
      <c r="C40" s="14" t="s">
        <v>166</v>
      </c>
      <c r="D40" s="7">
        <v>1975</v>
      </c>
      <c r="E40" s="6" t="s">
        <v>167</v>
      </c>
      <c r="F40" s="111">
        <f t="shared" si="7"/>
        <v>0.8673611111111111</v>
      </c>
      <c r="G40" s="121"/>
      <c r="H40" s="122"/>
      <c r="I40" s="13">
        <v>1</v>
      </c>
      <c r="J40" s="122"/>
      <c r="K40" s="13">
        <v>3</v>
      </c>
      <c r="L40" s="13">
        <v>2</v>
      </c>
      <c r="M40" s="39"/>
      <c r="N40" s="39"/>
      <c r="O40" s="39"/>
      <c r="P40" s="39"/>
      <c r="Q40" s="39"/>
      <c r="R40" s="39"/>
      <c r="S40" s="39"/>
      <c r="T40" s="39"/>
      <c r="U40" s="39"/>
      <c r="V40" s="112"/>
      <c r="W40" s="113">
        <f t="shared" si="5"/>
        <v>6</v>
      </c>
      <c r="X40" s="38">
        <f t="shared" si="6"/>
        <v>3</v>
      </c>
      <c r="Y40" s="124"/>
      <c r="Z40" s="124"/>
      <c r="AA40" s="116">
        <v>0.8819444444444445</v>
      </c>
      <c r="AB40" s="125"/>
      <c r="AC40" s="118">
        <v>0.8680555555555555</v>
      </c>
      <c r="AD40" s="117">
        <v>0.8673611111111111</v>
      </c>
      <c r="AE40" s="125"/>
      <c r="AF40" s="119"/>
      <c r="AG40" s="119"/>
      <c r="AH40" s="119"/>
      <c r="AI40" s="119"/>
      <c r="AJ40" s="119"/>
      <c r="AK40" s="119"/>
      <c r="AL40" s="119"/>
      <c r="AM40" s="119"/>
      <c r="AN40" s="120">
        <f t="shared" si="3"/>
        <v>0.19147044395388765</v>
      </c>
    </row>
    <row r="41" spans="1:40" ht="15">
      <c r="A41" s="110">
        <v>16</v>
      </c>
      <c r="B41" s="4" t="s">
        <v>18</v>
      </c>
      <c r="C41" s="9" t="s">
        <v>168</v>
      </c>
      <c r="D41" s="10">
        <v>1971</v>
      </c>
      <c r="E41" s="11" t="s">
        <v>53</v>
      </c>
      <c r="F41" s="111">
        <f t="shared" si="7"/>
        <v>0.8180555555555555</v>
      </c>
      <c r="G41" s="121"/>
      <c r="H41" s="122"/>
      <c r="I41" s="122"/>
      <c r="J41" s="122"/>
      <c r="K41" s="122"/>
      <c r="L41" s="39"/>
      <c r="M41" s="13">
        <v>5</v>
      </c>
      <c r="N41" s="39"/>
      <c r="O41" s="39"/>
      <c r="P41" s="39"/>
      <c r="Q41" s="39"/>
      <c r="R41" s="39"/>
      <c r="S41" s="39"/>
      <c r="T41" s="39"/>
      <c r="U41" s="39"/>
      <c r="V41" s="112"/>
      <c r="W41" s="113">
        <f t="shared" si="5"/>
        <v>5</v>
      </c>
      <c r="X41" s="38">
        <f t="shared" si="6"/>
        <v>1</v>
      </c>
      <c r="Y41" s="124"/>
      <c r="Z41" s="124"/>
      <c r="AA41" s="125"/>
      <c r="AB41" s="125"/>
      <c r="AC41" s="128"/>
      <c r="AD41" s="125"/>
      <c r="AE41" s="117">
        <v>0.8180555555555555</v>
      </c>
      <c r="AF41" s="119"/>
      <c r="AG41" s="119"/>
      <c r="AH41" s="119"/>
      <c r="AI41" s="119"/>
      <c r="AJ41" s="119"/>
      <c r="AK41" s="119"/>
      <c r="AL41" s="119"/>
      <c r="AM41" s="119"/>
      <c r="AN41" s="120">
        <f t="shared" si="3"/>
        <v>0.18058621535442726</v>
      </c>
    </row>
    <row r="42" spans="1:40" ht="15">
      <c r="A42" s="110">
        <v>17</v>
      </c>
      <c r="B42" s="4" t="s">
        <v>18</v>
      </c>
      <c r="C42" s="2" t="s">
        <v>86</v>
      </c>
      <c r="D42" s="7">
        <v>1977</v>
      </c>
      <c r="E42" s="11"/>
      <c r="F42" s="111">
        <f t="shared" si="7"/>
        <v>0.9527777777777778</v>
      </c>
      <c r="G42" s="121"/>
      <c r="H42" s="169"/>
      <c r="I42" s="122"/>
      <c r="J42" s="13">
        <v>1</v>
      </c>
      <c r="K42" s="13">
        <v>1</v>
      </c>
      <c r="L42" s="13">
        <v>1</v>
      </c>
      <c r="M42" s="13">
        <v>1</v>
      </c>
      <c r="N42" s="39"/>
      <c r="O42" s="39"/>
      <c r="P42" s="39"/>
      <c r="Q42" s="39"/>
      <c r="R42" s="39"/>
      <c r="S42" s="39"/>
      <c r="T42" s="39"/>
      <c r="U42" s="39"/>
      <c r="V42" s="112"/>
      <c r="W42" s="113">
        <f t="shared" si="5"/>
        <v>4</v>
      </c>
      <c r="X42" s="38">
        <f t="shared" si="6"/>
        <v>4</v>
      </c>
      <c r="Y42" s="124"/>
      <c r="Z42" s="168"/>
      <c r="AA42" s="168"/>
      <c r="AB42" s="117">
        <v>0.9576388888888889</v>
      </c>
      <c r="AC42" s="118">
        <v>0.9604166666666667</v>
      </c>
      <c r="AD42" s="117">
        <v>0.9631944444444445</v>
      </c>
      <c r="AE42" s="117">
        <v>0.9527777777777778</v>
      </c>
      <c r="AF42" s="119"/>
      <c r="AG42" s="119"/>
      <c r="AH42" s="119"/>
      <c r="AI42" s="119"/>
      <c r="AJ42" s="119"/>
      <c r="AK42" s="119"/>
      <c r="AL42" s="119"/>
      <c r="AM42" s="119"/>
      <c r="AN42" s="120">
        <f t="shared" si="3"/>
        <v>0.2103262202599951</v>
      </c>
    </row>
    <row r="43" spans="1:40" ht="15">
      <c r="A43" s="110">
        <v>18</v>
      </c>
      <c r="B43" s="4" t="s">
        <v>18</v>
      </c>
      <c r="C43" s="9" t="s">
        <v>98</v>
      </c>
      <c r="D43" s="10">
        <v>1978</v>
      </c>
      <c r="E43" s="11" t="s">
        <v>66</v>
      </c>
      <c r="F43" s="111">
        <f t="shared" si="7"/>
        <v>0.9840277777777778</v>
      </c>
      <c r="G43" s="121"/>
      <c r="H43" s="130">
        <v>1</v>
      </c>
      <c r="I43" s="122"/>
      <c r="J43" s="122"/>
      <c r="K43" s="13">
        <v>1</v>
      </c>
      <c r="L43" s="13">
        <v>1</v>
      </c>
      <c r="M43" s="13">
        <v>1</v>
      </c>
      <c r="N43" s="39"/>
      <c r="O43" s="39"/>
      <c r="P43" s="39"/>
      <c r="Q43" s="39"/>
      <c r="R43" s="39"/>
      <c r="S43" s="39"/>
      <c r="T43" s="39"/>
      <c r="U43" s="39"/>
      <c r="V43" s="112"/>
      <c r="W43" s="113">
        <f t="shared" si="5"/>
        <v>4</v>
      </c>
      <c r="X43" s="38">
        <f t="shared" si="6"/>
        <v>4</v>
      </c>
      <c r="Y43" s="124"/>
      <c r="Z43" s="116">
        <v>0.9979166666666667</v>
      </c>
      <c r="AA43" s="168"/>
      <c r="AB43" s="125"/>
      <c r="AC43" s="118">
        <v>0.9861111111111112</v>
      </c>
      <c r="AD43" s="117">
        <v>0.9840277777777778</v>
      </c>
      <c r="AE43" s="131" t="s">
        <v>99</v>
      </c>
      <c r="AF43" s="119"/>
      <c r="AG43" s="119"/>
      <c r="AH43" s="119"/>
      <c r="AI43" s="119"/>
      <c r="AJ43" s="119"/>
      <c r="AK43" s="119"/>
      <c r="AL43" s="119"/>
      <c r="AM43" s="119"/>
      <c r="AN43" s="120">
        <f t="shared" si="3"/>
        <v>0.21722467500613196</v>
      </c>
    </row>
    <row r="44" spans="1:40" ht="15">
      <c r="A44" s="110">
        <v>19</v>
      </c>
      <c r="B44" s="4" t="s">
        <v>18</v>
      </c>
      <c r="C44" s="170" t="s">
        <v>169</v>
      </c>
      <c r="D44" s="7">
        <v>1976</v>
      </c>
      <c r="E44" s="6" t="s">
        <v>66</v>
      </c>
      <c r="F44" s="111">
        <f t="shared" si="7"/>
        <v>0.8201388888888889</v>
      </c>
      <c r="G44" s="121"/>
      <c r="H44" s="130">
        <v>2</v>
      </c>
      <c r="I44" s="122"/>
      <c r="J44" s="122"/>
      <c r="K44" s="39"/>
      <c r="L44" s="13">
        <v>1</v>
      </c>
      <c r="M44" s="39"/>
      <c r="N44" s="39"/>
      <c r="O44" s="39"/>
      <c r="P44" s="39"/>
      <c r="Q44" s="39"/>
      <c r="R44" s="39"/>
      <c r="S44" s="39"/>
      <c r="T44" s="39"/>
      <c r="U44" s="39"/>
      <c r="V44" s="112"/>
      <c r="W44" s="113">
        <f t="shared" si="5"/>
        <v>3</v>
      </c>
      <c r="X44" s="38">
        <f t="shared" si="6"/>
        <v>2</v>
      </c>
      <c r="Y44" s="124"/>
      <c r="Z44" s="116">
        <v>0.8201388888888889</v>
      </c>
      <c r="AA44" s="125"/>
      <c r="AB44" s="125"/>
      <c r="AC44" s="128"/>
      <c r="AD44" s="117">
        <v>0.8722222222222222</v>
      </c>
      <c r="AE44" s="125"/>
      <c r="AF44" s="119"/>
      <c r="AG44" s="119"/>
      <c r="AH44" s="119"/>
      <c r="AI44" s="119"/>
      <c r="AJ44" s="119"/>
      <c r="AK44" s="119"/>
      <c r="AL44" s="119"/>
      <c r="AM44" s="119"/>
      <c r="AN44" s="120">
        <f t="shared" si="3"/>
        <v>0.18104611233750306</v>
      </c>
    </row>
    <row r="45" spans="1:40" ht="15">
      <c r="A45" s="110">
        <v>20</v>
      </c>
      <c r="B45" s="4" t="s">
        <v>18</v>
      </c>
      <c r="C45" s="171" t="s">
        <v>170</v>
      </c>
      <c r="D45" s="7">
        <v>1973</v>
      </c>
      <c r="E45" s="172" t="s">
        <v>23</v>
      </c>
      <c r="F45" s="111">
        <f t="shared" si="7"/>
        <v>0.9263888888888889</v>
      </c>
      <c r="G45" s="121"/>
      <c r="H45" s="121"/>
      <c r="I45" s="16">
        <v>1</v>
      </c>
      <c r="J45" s="121"/>
      <c r="K45" s="16">
        <v>2</v>
      </c>
      <c r="L45" s="39"/>
      <c r="M45" s="166"/>
      <c r="N45" s="166"/>
      <c r="O45" s="39"/>
      <c r="P45" s="39"/>
      <c r="Q45" s="39"/>
      <c r="R45" s="39"/>
      <c r="S45" s="39"/>
      <c r="T45" s="39"/>
      <c r="U45" s="39"/>
      <c r="V45" s="112"/>
      <c r="W45" s="113">
        <f t="shared" si="5"/>
        <v>3</v>
      </c>
      <c r="X45" s="38">
        <f t="shared" si="6"/>
        <v>2</v>
      </c>
      <c r="Y45" s="124"/>
      <c r="Z45" s="125"/>
      <c r="AA45" s="116">
        <v>0.9763888888888889</v>
      </c>
      <c r="AB45" s="125"/>
      <c r="AC45" s="118">
        <v>0.9263888888888889</v>
      </c>
      <c r="AD45" s="125"/>
      <c r="AE45" s="125"/>
      <c r="AF45" s="119"/>
      <c r="AG45" s="119"/>
      <c r="AH45" s="119"/>
      <c r="AI45" s="119"/>
      <c r="AJ45" s="119"/>
      <c r="AK45" s="119"/>
      <c r="AL45" s="119"/>
      <c r="AM45" s="119"/>
      <c r="AN45" s="120">
        <f t="shared" si="3"/>
        <v>0.2045008584743684</v>
      </c>
    </row>
    <row r="46" spans="1:40" ht="15">
      <c r="A46" s="110">
        <v>21</v>
      </c>
      <c r="B46" s="4" t="s">
        <v>18</v>
      </c>
      <c r="C46" s="171" t="s">
        <v>171</v>
      </c>
      <c r="D46" s="7">
        <v>1976</v>
      </c>
      <c r="E46" s="172" t="s">
        <v>73</v>
      </c>
      <c r="F46" s="145" t="s">
        <v>172</v>
      </c>
      <c r="G46" s="121"/>
      <c r="H46" s="173">
        <v>1</v>
      </c>
      <c r="I46" s="121"/>
      <c r="J46" s="121"/>
      <c r="K46" s="16">
        <v>1</v>
      </c>
      <c r="L46" s="16">
        <v>1</v>
      </c>
      <c r="M46" s="166"/>
      <c r="N46" s="166"/>
      <c r="O46" s="39"/>
      <c r="P46" s="39"/>
      <c r="Q46" s="39"/>
      <c r="R46" s="39"/>
      <c r="S46" s="39"/>
      <c r="T46" s="39"/>
      <c r="U46" s="39"/>
      <c r="V46" s="112"/>
      <c r="W46" s="113">
        <f t="shared" si="5"/>
        <v>3</v>
      </c>
      <c r="X46" s="38">
        <f t="shared" si="6"/>
        <v>3</v>
      </c>
      <c r="Y46" s="124"/>
      <c r="Z46" s="174" t="s">
        <v>173</v>
      </c>
      <c r="AA46" s="165"/>
      <c r="AB46" s="124"/>
      <c r="AC46" s="175" t="s">
        <v>174</v>
      </c>
      <c r="AD46" s="131" t="s">
        <v>172</v>
      </c>
      <c r="AE46" s="125"/>
      <c r="AF46" s="119"/>
      <c r="AG46" s="119"/>
      <c r="AH46" s="119"/>
      <c r="AI46" s="119"/>
      <c r="AJ46" s="119"/>
      <c r="AK46" s="119"/>
      <c r="AL46" s="119"/>
      <c r="AM46" s="119"/>
      <c r="AN46" s="120">
        <f t="shared" si="3"/>
        <v>0.22366323276919303</v>
      </c>
    </row>
    <row r="47" spans="1:40" ht="15">
      <c r="A47" s="110">
        <v>22</v>
      </c>
      <c r="B47" s="4" t="s">
        <v>18</v>
      </c>
      <c r="C47" s="171" t="s">
        <v>175</v>
      </c>
      <c r="D47" s="7">
        <v>1977</v>
      </c>
      <c r="E47" s="176" t="s">
        <v>176</v>
      </c>
      <c r="F47" s="111">
        <f>MIN(Y47:AM47)</f>
        <v>0.8916666666666666</v>
      </c>
      <c r="G47" s="121"/>
      <c r="H47" s="122"/>
      <c r="I47" s="122"/>
      <c r="J47" s="122"/>
      <c r="K47" s="122"/>
      <c r="L47" s="13">
        <v>1</v>
      </c>
      <c r="M47" s="122"/>
      <c r="N47" s="39"/>
      <c r="O47" s="39"/>
      <c r="P47" s="39"/>
      <c r="Q47" s="39"/>
      <c r="R47" s="39"/>
      <c r="S47" s="39"/>
      <c r="T47" s="39"/>
      <c r="U47" s="39"/>
      <c r="V47" s="112"/>
      <c r="W47" s="113">
        <f t="shared" si="5"/>
        <v>1</v>
      </c>
      <c r="X47" s="38">
        <f t="shared" si="6"/>
        <v>1</v>
      </c>
      <c r="Y47" s="124"/>
      <c r="Z47" s="125"/>
      <c r="AA47" s="125"/>
      <c r="AB47" s="125"/>
      <c r="AC47" s="125"/>
      <c r="AD47" s="117">
        <v>0.8916666666666666</v>
      </c>
      <c r="AE47" s="125"/>
      <c r="AF47" s="119"/>
      <c r="AG47" s="119"/>
      <c r="AH47" s="119"/>
      <c r="AI47" s="119"/>
      <c r="AJ47" s="119"/>
      <c r="AK47" s="119"/>
      <c r="AL47" s="119"/>
      <c r="AM47" s="119"/>
      <c r="AN47" s="120">
        <f t="shared" si="3"/>
        <v>0.19683590875643853</v>
      </c>
    </row>
    <row r="48" spans="1:40" ht="15">
      <c r="A48" s="110">
        <v>23</v>
      </c>
      <c r="B48" s="4" t="s">
        <v>18</v>
      </c>
      <c r="C48" s="177" t="s">
        <v>177</v>
      </c>
      <c r="D48" s="10">
        <v>1976</v>
      </c>
      <c r="E48" s="178" t="s">
        <v>73</v>
      </c>
      <c r="F48" s="111">
        <f>MIN(Y48:AM48)</f>
        <v>0.9777777777777777</v>
      </c>
      <c r="G48" s="121"/>
      <c r="H48" s="173">
        <v>1</v>
      </c>
      <c r="I48" s="121"/>
      <c r="J48" s="121"/>
      <c r="K48" s="166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12"/>
      <c r="W48" s="113">
        <f t="shared" si="5"/>
        <v>1</v>
      </c>
      <c r="X48" s="38">
        <f t="shared" si="6"/>
        <v>1</v>
      </c>
      <c r="Y48" s="124"/>
      <c r="Z48" s="115">
        <v>0.9777777777777777</v>
      </c>
      <c r="AA48" s="124"/>
      <c r="AB48" s="124"/>
      <c r="AC48" s="128"/>
      <c r="AD48" s="125"/>
      <c r="AE48" s="125"/>
      <c r="AF48" s="119"/>
      <c r="AG48" s="119"/>
      <c r="AH48" s="119"/>
      <c r="AI48" s="119"/>
      <c r="AJ48" s="119"/>
      <c r="AK48" s="119"/>
      <c r="AL48" s="119"/>
      <c r="AM48" s="119"/>
      <c r="AN48" s="120">
        <f t="shared" si="3"/>
        <v>0.21584498405690455</v>
      </c>
    </row>
    <row r="49" spans="1:40" ht="15">
      <c r="A49" s="110">
        <v>24</v>
      </c>
      <c r="B49" s="4" t="s">
        <v>18</v>
      </c>
      <c r="C49" s="14" t="s">
        <v>178</v>
      </c>
      <c r="D49" s="7">
        <v>1979</v>
      </c>
      <c r="E49" s="6" t="s">
        <v>66</v>
      </c>
      <c r="F49" s="145" t="s">
        <v>179</v>
      </c>
      <c r="G49" s="121"/>
      <c r="H49" s="169"/>
      <c r="I49" s="122"/>
      <c r="J49" s="13">
        <v>1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112"/>
      <c r="W49" s="113">
        <f t="shared" si="5"/>
        <v>1</v>
      </c>
      <c r="X49" s="38">
        <f t="shared" si="6"/>
        <v>1</v>
      </c>
      <c r="Y49" s="124"/>
      <c r="Z49" s="165"/>
      <c r="AA49" s="168"/>
      <c r="AB49" s="131" t="s">
        <v>179</v>
      </c>
      <c r="AC49" s="128"/>
      <c r="AD49" s="125"/>
      <c r="AE49" s="125"/>
      <c r="AF49" s="119"/>
      <c r="AG49" s="119"/>
      <c r="AH49" s="119"/>
      <c r="AI49" s="119"/>
      <c r="AJ49" s="119"/>
      <c r="AK49" s="119"/>
      <c r="AL49" s="119"/>
      <c r="AM49" s="119"/>
      <c r="AN49" s="120">
        <f t="shared" si="3"/>
        <v>0.31610252636742703</v>
      </c>
    </row>
    <row r="50" spans="1:40" ht="15">
      <c r="A50" s="179">
        <v>24</v>
      </c>
      <c r="B50" s="180"/>
      <c r="C50" s="2"/>
      <c r="D50" s="148"/>
      <c r="E50" s="149"/>
      <c r="F50" s="150"/>
      <c r="G50" s="151">
        <f aca="true" t="shared" si="8" ref="G50:M50">SUM(COUNTIF(G26:G49,"&gt;-1"))</f>
        <v>6</v>
      </c>
      <c r="H50" s="151">
        <f t="shared" si="8"/>
        <v>13</v>
      </c>
      <c r="I50" s="151">
        <f t="shared" si="8"/>
        <v>14</v>
      </c>
      <c r="J50" s="151">
        <f t="shared" si="8"/>
        <v>11</v>
      </c>
      <c r="K50" s="151">
        <f t="shared" si="8"/>
        <v>12</v>
      </c>
      <c r="L50" s="151">
        <f t="shared" si="8"/>
        <v>15</v>
      </c>
      <c r="M50" s="151">
        <f t="shared" si="8"/>
        <v>11</v>
      </c>
      <c r="N50" s="152">
        <f aca="true" t="shared" si="9" ref="N50:U50">SUM(COUNTIF(N26:N39,"&gt;-1"))</f>
        <v>0</v>
      </c>
      <c r="O50" s="152">
        <f t="shared" si="9"/>
        <v>0</v>
      </c>
      <c r="P50" s="152">
        <f t="shared" si="9"/>
        <v>0</v>
      </c>
      <c r="Q50" s="152">
        <f t="shared" si="9"/>
        <v>0</v>
      </c>
      <c r="R50" s="152">
        <f t="shared" si="9"/>
        <v>0</v>
      </c>
      <c r="S50" s="152">
        <f t="shared" si="9"/>
        <v>0</v>
      </c>
      <c r="T50" s="152">
        <f t="shared" si="9"/>
        <v>0</v>
      </c>
      <c r="U50" s="152">
        <f t="shared" si="9"/>
        <v>0</v>
      </c>
      <c r="V50" s="181"/>
      <c r="W50" s="154"/>
      <c r="X50" s="155"/>
      <c r="Y50" s="156"/>
      <c r="Z50" s="157"/>
      <c r="AA50" s="157"/>
      <c r="AB50" s="157"/>
      <c r="AC50" s="158"/>
      <c r="AD50" s="157"/>
      <c r="AE50" s="157"/>
      <c r="AF50" s="159"/>
      <c r="AG50" s="159"/>
      <c r="AH50" s="159"/>
      <c r="AI50" s="159"/>
      <c r="AJ50" s="159"/>
      <c r="AK50" s="159"/>
      <c r="AL50" s="159"/>
      <c r="AM50" s="159"/>
      <c r="AN50" s="160"/>
    </row>
    <row r="51" spans="1:40" ht="15">
      <c r="A51" s="73" t="s">
        <v>121</v>
      </c>
      <c r="B51" s="74" t="s">
        <v>6</v>
      </c>
      <c r="C51" s="75" t="s">
        <v>3</v>
      </c>
      <c r="D51" s="76" t="s">
        <v>122</v>
      </c>
      <c r="E51" s="77" t="s">
        <v>123</v>
      </c>
      <c r="F51" s="78" t="s">
        <v>25</v>
      </c>
      <c r="G51" s="79">
        <v>1</v>
      </c>
      <c r="H51" s="80">
        <v>2</v>
      </c>
      <c r="I51" s="80">
        <v>3</v>
      </c>
      <c r="J51" s="80">
        <v>4</v>
      </c>
      <c r="K51" s="81">
        <v>5</v>
      </c>
      <c r="L51" s="81">
        <v>6</v>
      </c>
      <c r="M51" s="82">
        <v>7</v>
      </c>
      <c r="N51" s="82">
        <v>8</v>
      </c>
      <c r="O51" s="82">
        <v>9</v>
      </c>
      <c r="P51" s="82">
        <v>10</v>
      </c>
      <c r="Q51" s="82">
        <v>11</v>
      </c>
      <c r="R51" s="82">
        <v>12</v>
      </c>
      <c r="S51" s="82">
        <v>13</v>
      </c>
      <c r="T51" s="82">
        <v>14</v>
      </c>
      <c r="U51" s="82">
        <v>15</v>
      </c>
      <c r="V51" s="83"/>
      <c r="W51" s="84" t="s">
        <v>124</v>
      </c>
      <c r="X51" s="161" t="s">
        <v>2</v>
      </c>
      <c r="Y51" s="162" t="s">
        <v>125</v>
      </c>
      <c r="Z51" s="163" t="s">
        <v>126</v>
      </c>
      <c r="AA51" s="163" t="s">
        <v>127</v>
      </c>
      <c r="AB51" s="163" t="s">
        <v>128</v>
      </c>
      <c r="AC51" s="87" t="s">
        <v>129</v>
      </c>
      <c r="AD51" s="88" t="s">
        <v>130</v>
      </c>
      <c r="AE51" s="88" t="s">
        <v>131</v>
      </c>
      <c r="AF51" s="87" t="s">
        <v>132</v>
      </c>
      <c r="AG51" s="87" t="s">
        <v>133</v>
      </c>
      <c r="AH51" s="87" t="s">
        <v>134</v>
      </c>
      <c r="AI51" s="87" t="s">
        <v>135</v>
      </c>
      <c r="AJ51" s="87" t="s">
        <v>136</v>
      </c>
      <c r="AK51" s="87" t="s">
        <v>137</v>
      </c>
      <c r="AL51" s="87" t="s">
        <v>138</v>
      </c>
      <c r="AM51" s="87" t="s">
        <v>139</v>
      </c>
      <c r="AN51" s="74" t="s">
        <v>9</v>
      </c>
    </row>
    <row r="52" spans="1:40" ht="15">
      <c r="A52" s="110">
        <v>1</v>
      </c>
      <c r="B52" s="4" t="s">
        <v>22</v>
      </c>
      <c r="C52" s="9" t="s">
        <v>24</v>
      </c>
      <c r="D52" s="10">
        <v>1970</v>
      </c>
      <c r="E52" s="6" t="s">
        <v>23</v>
      </c>
      <c r="F52" s="111">
        <f aca="true" t="shared" si="10" ref="F52:F76">MIN(Y52:AM52)</f>
        <v>0.69375</v>
      </c>
      <c r="G52" s="121"/>
      <c r="H52" s="5">
        <v>10</v>
      </c>
      <c r="I52" s="13">
        <v>9</v>
      </c>
      <c r="J52" s="5">
        <v>10</v>
      </c>
      <c r="K52" s="13">
        <v>9</v>
      </c>
      <c r="L52" s="13">
        <v>9</v>
      </c>
      <c r="M52" s="13">
        <v>9</v>
      </c>
      <c r="N52" s="39"/>
      <c r="O52" s="39"/>
      <c r="P52" s="39"/>
      <c r="Q52" s="39"/>
      <c r="R52" s="39"/>
      <c r="S52" s="39"/>
      <c r="T52" s="39"/>
      <c r="U52" s="39"/>
      <c r="V52" s="112"/>
      <c r="W52" s="113">
        <f aca="true" t="shared" si="11" ref="W52:W77">IF(COUNTIF(G52:U52,"&gt;=0")&lt;11,SUM(G52:U52),SUM(LARGE(G52:U52,1),LARGE(G52:U52,2),LARGE(G52:U52,3),LARGE(G52:U52,4),LARGE(G52:U52,5),LARGE(G52:U52,6),LARGE(G52:U52,7),LARGE(G52:U52,8),LARGE(G52:U52,9),LARGE(G52:U52,10)))</f>
        <v>56</v>
      </c>
      <c r="X52" s="38">
        <f aca="true" t="shared" si="12" ref="X52:X77">SUM(COUNTIF(G52:U52,"&gt;-1"))</f>
        <v>6</v>
      </c>
      <c r="Y52" s="165"/>
      <c r="Z52" s="117">
        <v>0.7034722222222222</v>
      </c>
      <c r="AA52" s="117">
        <v>0.6979166666666666</v>
      </c>
      <c r="AB52" s="117">
        <v>0.7104166666666667</v>
      </c>
      <c r="AC52" s="118">
        <v>0.6944444444444445</v>
      </c>
      <c r="AD52" s="117">
        <v>0.6979166666666666</v>
      </c>
      <c r="AE52" s="117">
        <v>0.69375</v>
      </c>
      <c r="AF52" s="119"/>
      <c r="AG52" s="119"/>
      <c r="AH52" s="119"/>
      <c r="AI52" s="119"/>
      <c r="AJ52" s="119"/>
      <c r="AK52" s="119"/>
      <c r="AL52" s="119"/>
      <c r="AM52" s="119"/>
      <c r="AN52" s="120">
        <f t="shared" si="3"/>
        <v>0.1531456953642384</v>
      </c>
    </row>
    <row r="53" spans="1:40" ht="15">
      <c r="A53" s="110">
        <v>2</v>
      </c>
      <c r="B53" s="4" t="s">
        <v>22</v>
      </c>
      <c r="C53" s="2" t="s">
        <v>21</v>
      </c>
      <c r="D53" s="7">
        <v>1963</v>
      </c>
      <c r="E53" s="12" t="s">
        <v>23</v>
      </c>
      <c r="F53" s="111">
        <f t="shared" si="10"/>
        <v>0.6715277777777778</v>
      </c>
      <c r="G53" s="121"/>
      <c r="H53" s="13">
        <v>9</v>
      </c>
      <c r="I53" s="5">
        <v>10</v>
      </c>
      <c r="J53" s="122"/>
      <c r="K53" s="5">
        <v>10</v>
      </c>
      <c r="L53" s="5">
        <v>10</v>
      </c>
      <c r="M53" s="5">
        <v>10</v>
      </c>
      <c r="N53" s="39"/>
      <c r="O53" s="39"/>
      <c r="P53" s="39"/>
      <c r="Q53" s="39"/>
      <c r="R53" s="39"/>
      <c r="S53" s="39"/>
      <c r="T53" s="39"/>
      <c r="U53" s="39"/>
      <c r="V53" s="112"/>
      <c r="W53" s="113">
        <f t="shared" si="11"/>
        <v>49</v>
      </c>
      <c r="X53" s="38">
        <f t="shared" si="12"/>
        <v>5</v>
      </c>
      <c r="Y53" s="124"/>
      <c r="Z53" s="116">
        <v>0.717361111111111</v>
      </c>
      <c r="AA53" s="117">
        <v>0.6902777777777778</v>
      </c>
      <c r="AB53" s="125"/>
      <c r="AC53" s="118">
        <v>0.6798611111111111</v>
      </c>
      <c r="AD53" s="117">
        <v>0.6715277777777778</v>
      </c>
      <c r="AE53" s="117">
        <v>0.6881944444444444</v>
      </c>
      <c r="AF53" s="119"/>
      <c r="AG53" s="119"/>
      <c r="AH53" s="119"/>
      <c r="AI53" s="119"/>
      <c r="AJ53" s="119"/>
      <c r="AK53" s="119"/>
      <c r="AL53" s="119"/>
      <c r="AM53" s="119"/>
      <c r="AN53" s="120">
        <f t="shared" si="3"/>
        <v>0.14824012754476332</v>
      </c>
    </row>
    <row r="54" spans="1:40" ht="15">
      <c r="A54" s="110">
        <v>3</v>
      </c>
      <c r="B54" s="4" t="s">
        <v>22</v>
      </c>
      <c r="C54" s="2" t="s">
        <v>50</v>
      </c>
      <c r="D54" s="7">
        <v>1969</v>
      </c>
      <c r="E54" s="6" t="s">
        <v>51</v>
      </c>
      <c r="F54" s="111">
        <f t="shared" si="10"/>
        <v>0.7805555555555556</v>
      </c>
      <c r="G54" s="16">
        <v>8</v>
      </c>
      <c r="H54" s="13">
        <v>7</v>
      </c>
      <c r="I54" s="13">
        <v>7</v>
      </c>
      <c r="J54" s="13">
        <v>7</v>
      </c>
      <c r="K54" s="13">
        <v>5</v>
      </c>
      <c r="L54" s="13">
        <v>5</v>
      </c>
      <c r="M54" s="13">
        <v>4</v>
      </c>
      <c r="N54" s="39"/>
      <c r="O54" s="39"/>
      <c r="P54" s="39"/>
      <c r="Q54" s="39"/>
      <c r="R54" s="39"/>
      <c r="S54" s="39"/>
      <c r="T54" s="39"/>
      <c r="U54" s="39"/>
      <c r="V54" s="112"/>
      <c r="W54" s="113">
        <f t="shared" si="11"/>
        <v>43</v>
      </c>
      <c r="X54" s="114">
        <f t="shared" si="12"/>
        <v>7</v>
      </c>
      <c r="Y54" s="115">
        <v>0.8312499999999999</v>
      </c>
      <c r="Z54" s="117">
        <v>0.7972222222222222</v>
      </c>
      <c r="AA54" s="117">
        <v>0.813888888888889</v>
      </c>
      <c r="AB54" s="117">
        <v>0.7875</v>
      </c>
      <c r="AC54" s="118">
        <v>0.7805555555555556</v>
      </c>
      <c r="AD54" s="117">
        <v>0.7930555555555556</v>
      </c>
      <c r="AE54" s="117">
        <v>0.8076388888888889</v>
      </c>
      <c r="AF54" s="119"/>
      <c r="AG54" s="119"/>
      <c r="AH54" s="119"/>
      <c r="AI54" s="119"/>
      <c r="AJ54" s="119"/>
      <c r="AK54" s="119"/>
      <c r="AL54" s="119"/>
      <c r="AM54" s="119"/>
      <c r="AN54" s="120">
        <f t="shared" si="3"/>
        <v>0.17230806965906303</v>
      </c>
    </row>
    <row r="55" spans="1:40" ht="15">
      <c r="A55" s="110">
        <v>4</v>
      </c>
      <c r="B55" s="4" t="s">
        <v>22</v>
      </c>
      <c r="C55" s="2" t="s">
        <v>54</v>
      </c>
      <c r="D55" s="7">
        <v>1969</v>
      </c>
      <c r="E55" s="12" t="s">
        <v>55</v>
      </c>
      <c r="F55" s="111">
        <f t="shared" si="10"/>
        <v>0.8215277777777777</v>
      </c>
      <c r="G55" s="16">
        <v>7</v>
      </c>
      <c r="H55" s="13">
        <v>6</v>
      </c>
      <c r="I55" s="13">
        <v>6</v>
      </c>
      <c r="J55" s="13">
        <v>5</v>
      </c>
      <c r="K55" s="13">
        <v>3</v>
      </c>
      <c r="L55" s="13">
        <v>3</v>
      </c>
      <c r="M55" s="13">
        <v>3</v>
      </c>
      <c r="N55" s="39"/>
      <c r="O55" s="39"/>
      <c r="P55" s="39"/>
      <c r="Q55" s="39"/>
      <c r="R55" s="39"/>
      <c r="S55" s="39"/>
      <c r="T55" s="39"/>
      <c r="U55" s="39"/>
      <c r="V55" s="112"/>
      <c r="W55" s="113">
        <f t="shared" si="11"/>
        <v>33</v>
      </c>
      <c r="X55" s="114">
        <f t="shared" si="12"/>
        <v>7</v>
      </c>
      <c r="Y55" s="127">
        <v>0.8777777777777778</v>
      </c>
      <c r="Z55" s="116">
        <v>0.8368055555555555</v>
      </c>
      <c r="AA55" s="117">
        <v>0.8243055555555556</v>
      </c>
      <c r="AB55" s="117">
        <v>0.8305555555555556</v>
      </c>
      <c r="AC55" s="118">
        <v>0.8270833333333334</v>
      </c>
      <c r="AD55" s="117">
        <v>0.8215277777777777</v>
      </c>
      <c r="AE55" s="117">
        <v>0.8215277777777777</v>
      </c>
      <c r="AF55" s="119"/>
      <c r="AG55" s="119"/>
      <c r="AH55" s="119"/>
      <c r="AI55" s="119"/>
      <c r="AJ55" s="119"/>
      <c r="AK55" s="119"/>
      <c r="AL55" s="119"/>
      <c r="AM55" s="119"/>
      <c r="AN55" s="120">
        <f t="shared" si="3"/>
        <v>0.18135271032622025</v>
      </c>
    </row>
    <row r="56" spans="1:40" ht="15">
      <c r="A56" s="110">
        <v>5</v>
      </c>
      <c r="B56" s="4" t="s">
        <v>22</v>
      </c>
      <c r="C56" s="9" t="s">
        <v>36</v>
      </c>
      <c r="D56" s="10">
        <v>1968</v>
      </c>
      <c r="E56" s="11" t="s">
        <v>37</v>
      </c>
      <c r="F56" s="111">
        <f t="shared" si="10"/>
        <v>0.7708333333333334</v>
      </c>
      <c r="G56" s="121"/>
      <c r="H56" s="13">
        <v>8</v>
      </c>
      <c r="I56" s="122"/>
      <c r="J56" s="13">
        <v>4</v>
      </c>
      <c r="K56" s="13">
        <v>6</v>
      </c>
      <c r="L56" s="13">
        <v>1</v>
      </c>
      <c r="M56" s="13">
        <v>7</v>
      </c>
      <c r="N56" s="39"/>
      <c r="O56" s="39"/>
      <c r="P56" s="39"/>
      <c r="Q56" s="39"/>
      <c r="R56" s="39"/>
      <c r="S56" s="39"/>
      <c r="T56" s="39"/>
      <c r="U56" s="39"/>
      <c r="V56" s="112"/>
      <c r="W56" s="113">
        <f t="shared" si="11"/>
        <v>26</v>
      </c>
      <c r="X56" s="38">
        <f t="shared" si="12"/>
        <v>5</v>
      </c>
      <c r="Y56" s="165"/>
      <c r="Z56" s="117">
        <v>0.7861111111111111</v>
      </c>
      <c r="AA56" s="125"/>
      <c r="AB56" s="117">
        <v>0.8361111111111111</v>
      </c>
      <c r="AC56" s="118">
        <v>0.7729166666666667</v>
      </c>
      <c r="AD56" s="182" t="s">
        <v>180</v>
      </c>
      <c r="AE56" s="117">
        <v>0.7708333333333334</v>
      </c>
      <c r="AF56" s="119"/>
      <c r="AG56" s="119"/>
      <c r="AH56" s="119"/>
      <c r="AI56" s="119"/>
      <c r="AJ56" s="119"/>
      <c r="AK56" s="119"/>
      <c r="AL56" s="119"/>
      <c r="AM56" s="119"/>
      <c r="AN56" s="120">
        <f t="shared" si="3"/>
        <v>0.17016188373804267</v>
      </c>
    </row>
    <row r="57" spans="1:40" ht="15">
      <c r="A57" s="110">
        <v>6</v>
      </c>
      <c r="B57" s="4" t="s">
        <v>22</v>
      </c>
      <c r="C57" s="9" t="s">
        <v>38</v>
      </c>
      <c r="D57" s="10">
        <v>1962</v>
      </c>
      <c r="E57" s="11" t="s">
        <v>39</v>
      </c>
      <c r="F57" s="111">
        <f t="shared" si="10"/>
        <v>0.7625000000000001</v>
      </c>
      <c r="G57" s="15">
        <v>10</v>
      </c>
      <c r="H57" s="122"/>
      <c r="I57" s="122"/>
      <c r="J57" s="13">
        <v>8</v>
      </c>
      <c r="K57" s="39"/>
      <c r="L57" s="39"/>
      <c r="M57" s="13">
        <v>6</v>
      </c>
      <c r="N57" s="39"/>
      <c r="O57" s="39"/>
      <c r="P57" s="39"/>
      <c r="Q57" s="39"/>
      <c r="R57" s="39"/>
      <c r="S57" s="39"/>
      <c r="T57" s="39"/>
      <c r="U57" s="39"/>
      <c r="V57" s="112"/>
      <c r="W57" s="113">
        <f t="shared" si="11"/>
        <v>24</v>
      </c>
      <c r="X57" s="38">
        <f t="shared" si="12"/>
        <v>3</v>
      </c>
      <c r="Y57" s="127">
        <v>0.8076388888888889</v>
      </c>
      <c r="Z57" s="125"/>
      <c r="AA57" s="125"/>
      <c r="AB57" s="117">
        <v>0.7625000000000001</v>
      </c>
      <c r="AC57" s="128"/>
      <c r="AD57" s="125"/>
      <c r="AE57" s="117">
        <v>0.7784722222222222</v>
      </c>
      <c r="AF57" s="119"/>
      <c r="AG57" s="119"/>
      <c r="AH57" s="119"/>
      <c r="AI57" s="119"/>
      <c r="AJ57" s="119"/>
      <c r="AK57" s="119"/>
      <c r="AL57" s="119"/>
      <c r="AM57" s="119"/>
      <c r="AN57" s="120">
        <f t="shared" si="3"/>
        <v>0.1683222958057395</v>
      </c>
    </row>
    <row r="58" spans="1:40" ht="15">
      <c r="A58" s="110">
        <v>7</v>
      </c>
      <c r="B58" s="4" t="s">
        <v>22</v>
      </c>
      <c r="C58" s="14" t="s">
        <v>181</v>
      </c>
      <c r="D58" s="7">
        <v>1966</v>
      </c>
      <c r="E58" s="6" t="s">
        <v>16</v>
      </c>
      <c r="F58" s="111">
        <f t="shared" si="10"/>
        <v>0.7013888888888888</v>
      </c>
      <c r="G58" s="121"/>
      <c r="H58" s="122"/>
      <c r="I58" s="122"/>
      <c r="J58" s="13">
        <v>9</v>
      </c>
      <c r="K58" s="13">
        <v>8</v>
      </c>
      <c r="L58" s="13">
        <v>6</v>
      </c>
      <c r="M58" s="39"/>
      <c r="N58" s="39"/>
      <c r="O58" s="39"/>
      <c r="P58" s="39"/>
      <c r="Q58" s="39"/>
      <c r="R58" s="39"/>
      <c r="S58" s="39"/>
      <c r="T58" s="39"/>
      <c r="U58" s="39"/>
      <c r="V58" s="112"/>
      <c r="W58" s="113">
        <f t="shared" si="11"/>
        <v>23</v>
      </c>
      <c r="X58" s="38">
        <f t="shared" si="12"/>
        <v>3</v>
      </c>
      <c r="Y58" s="124"/>
      <c r="Z58" s="125"/>
      <c r="AA58" s="125"/>
      <c r="AB58" s="117">
        <v>0.7138888888888889</v>
      </c>
      <c r="AC58" s="118">
        <v>0.7013888888888888</v>
      </c>
      <c r="AD58" s="117">
        <v>0.7166666666666667</v>
      </c>
      <c r="AE58" s="125"/>
      <c r="AF58" s="119"/>
      <c r="AG58" s="119"/>
      <c r="AH58" s="119"/>
      <c r="AI58" s="119"/>
      <c r="AJ58" s="119"/>
      <c r="AK58" s="119"/>
      <c r="AL58" s="119"/>
      <c r="AM58" s="119"/>
      <c r="AN58" s="120">
        <f t="shared" si="3"/>
        <v>0.15483198430218295</v>
      </c>
    </row>
    <row r="59" spans="1:40" ht="15">
      <c r="A59" s="110">
        <v>8</v>
      </c>
      <c r="B59" s="4" t="s">
        <v>22</v>
      </c>
      <c r="C59" s="9" t="s">
        <v>182</v>
      </c>
      <c r="D59" s="7">
        <v>1964</v>
      </c>
      <c r="E59" s="17" t="s">
        <v>37</v>
      </c>
      <c r="F59" s="111">
        <f t="shared" si="10"/>
        <v>0.7041666666666666</v>
      </c>
      <c r="G59" s="121"/>
      <c r="H59" s="122"/>
      <c r="I59" s="13">
        <v>8</v>
      </c>
      <c r="J59" s="122"/>
      <c r="K59" s="13">
        <v>7</v>
      </c>
      <c r="L59" s="13">
        <v>7</v>
      </c>
      <c r="M59" s="39"/>
      <c r="N59" s="39"/>
      <c r="O59" s="39"/>
      <c r="P59" s="39"/>
      <c r="Q59" s="39"/>
      <c r="R59" s="39"/>
      <c r="S59" s="39"/>
      <c r="T59" s="39"/>
      <c r="U59" s="39"/>
      <c r="V59" s="112"/>
      <c r="W59" s="113">
        <f t="shared" si="11"/>
        <v>22</v>
      </c>
      <c r="X59" s="38">
        <f t="shared" si="12"/>
        <v>3</v>
      </c>
      <c r="Y59" s="124"/>
      <c r="Z59" s="125"/>
      <c r="AA59" s="117">
        <v>0.7472222222222222</v>
      </c>
      <c r="AB59" s="125"/>
      <c r="AC59" s="118">
        <v>0.7229166666666668</v>
      </c>
      <c r="AD59" s="117">
        <v>0.7041666666666666</v>
      </c>
      <c r="AE59" s="125"/>
      <c r="AF59" s="119"/>
      <c r="AG59" s="119"/>
      <c r="AH59" s="119"/>
      <c r="AI59" s="119"/>
      <c r="AJ59" s="119"/>
      <c r="AK59" s="119"/>
      <c r="AL59" s="119"/>
      <c r="AM59" s="119"/>
      <c r="AN59" s="120">
        <f t="shared" si="3"/>
        <v>0.15544518027961735</v>
      </c>
    </row>
    <row r="60" spans="1:40" ht="15">
      <c r="A60" s="110">
        <v>9</v>
      </c>
      <c r="B60" s="4" t="s">
        <v>22</v>
      </c>
      <c r="C60" s="2" t="s">
        <v>76</v>
      </c>
      <c r="D60" s="7">
        <v>1967</v>
      </c>
      <c r="E60" s="6" t="s">
        <v>66</v>
      </c>
      <c r="F60" s="111">
        <f t="shared" si="10"/>
        <v>0.8368055555555555</v>
      </c>
      <c r="G60" s="16">
        <v>5</v>
      </c>
      <c r="H60" s="13">
        <v>5</v>
      </c>
      <c r="I60" s="13">
        <v>5</v>
      </c>
      <c r="J60" s="122"/>
      <c r="K60" s="13">
        <v>1</v>
      </c>
      <c r="L60" s="13">
        <v>1</v>
      </c>
      <c r="M60" s="13">
        <v>1</v>
      </c>
      <c r="N60" s="39"/>
      <c r="O60" s="39"/>
      <c r="P60" s="39"/>
      <c r="Q60" s="39"/>
      <c r="R60" s="39"/>
      <c r="S60" s="39"/>
      <c r="T60" s="39"/>
      <c r="U60" s="39"/>
      <c r="V60" s="112"/>
      <c r="W60" s="113">
        <f t="shared" si="11"/>
        <v>18</v>
      </c>
      <c r="X60" s="38">
        <f t="shared" si="12"/>
        <v>6</v>
      </c>
      <c r="Y60" s="115">
        <v>0.9145833333333333</v>
      </c>
      <c r="Z60" s="115">
        <v>0.84375</v>
      </c>
      <c r="AA60" s="117">
        <v>0.8368055555555555</v>
      </c>
      <c r="AB60" s="125"/>
      <c r="AC60" s="118">
        <v>0.8937499999999999</v>
      </c>
      <c r="AD60" s="117">
        <v>0.8979166666666667</v>
      </c>
      <c r="AE60" s="117">
        <v>0.9194444444444444</v>
      </c>
      <c r="AF60" s="119"/>
      <c r="AG60" s="119"/>
      <c r="AH60" s="119"/>
      <c r="AI60" s="119"/>
      <c r="AJ60" s="119"/>
      <c r="AK60" s="119"/>
      <c r="AL60" s="119"/>
      <c r="AM60" s="119"/>
      <c r="AN60" s="120">
        <f t="shared" si="3"/>
        <v>0.18472528820210937</v>
      </c>
    </row>
    <row r="61" spans="1:40" ht="15">
      <c r="A61" s="110">
        <v>10</v>
      </c>
      <c r="B61" s="4" t="s">
        <v>22</v>
      </c>
      <c r="C61" s="9" t="s">
        <v>28</v>
      </c>
      <c r="D61" s="7">
        <v>1962</v>
      </c>
      <c r="E61" s="17" t="s">
        <v>53</v>
      </c>
      <c r="F61" s="111">
        <f t="shared" si="10"/>
        <v>0.6958333333333333</v>
      </c>
      <c r="G61" s="121"/>
      <c r="H61" s="122"/>
      <c r="I61" s="122"/>
      <c r="J61" s="122"/>
      <c r="K61" s="122"/>
      <c r="L61" s="13">
        <v>8</v>
      </c>
      <c r="M61" s="13">
        <v>8</v>
      </c>
      <c r="N61" s="122"/>
      <c r="O61" s="39"/>
      <c r="P61" s="39"/>
      <c r="Q61" s="39"/>
      <c r="R61" s="39"/>
      <c r="S61" s="39"/>
      <c r="T61" s="39"/>
      <c r="U61" s="39"/>
      <c r="V61" s="112"/>
      <c r="W61" s="113">
        <f t="shared" si="11"/>
        <v>16</v>
      </c>
      <c r="X61" s="38">
        <f t="shared" si="12"/>
        <v>2</v>
      </c>
      <c r="Y61" s="124"/>
      <c r="Z61" s="125"/>
      <c r="AA61" s="125"/>
      <c r="AB61" s="125"/>
      <c r="AC61" s="125"/>
      <c r="AD61" s="117">
        <v>0.6986111111111111</v>
      </c>
      <c r="AE61" s="117">
        <v>0.6958333333333333</v>
      </c>
      <c r="AF61" s="119"/>
      <c r="AG61" s="119"/>
      <c r="AH61" s="133"/>
      <c r="AI61" s="119"/>
      <c r="AJ61" s="119"/>
      <c r="AK61" s="119"/>
      <c r="AL61" s="119"/>
      <c r="AM61" s="119"/>
      <c r="AN61" s="120">
        <f t="shared" si="3"/>
        <v>0.1536055923473142</v>
      </c>
    </row>
    <row r="62" spans="1:40" ht="15">
      <c r="A62" s="110">
        <v>11</v>
      </c>
      <c r="B62" s="4" t="s">
        <v>22</v>
      </c>
      <c r="C62" s="14" t="s">
        <v>67</v>
      </c>
      <c r="D62" s="7">
        <v>1968</v>
      </c>
      <c r="E62" s="6" t="s">
        <v>66</v>
      </c>
      <c r="F62" s="111">
        <f t="shared" si="10"/>
        <v>0.8624999999999999</v>
      </c>
      <c r="G62" s="16">
        <v>6</v>
      </c>
      <c r="H62" s="13">
        <v>4</v>
      </c>
      <c r="I62" s="13">
        <v>1</v>
      </c>
      <c r="J62" s="13">
        <v>1</v>
      </c>
      <c r="K62" s="39"/>
      <c r="L62" s="39"/>
      <c r="M62" s="13">
        <v>1</v>
      </c>
      <c r="N62" s="39"/>
      <c r="O62" s="39"/>
      <c r="P62" s="39"/>
      <c r="Q62" s="39"/>
      <c r="R62" s="39"/>
      <c r="S62" s="39"/>
      <c r="T62" s="39"/>
      <c r="U62" s="39"/>
      <c r="V62" s="112"/>
      <c r="W62" s="113">
        <f t="shared" si="11"/>
        <v>13</v>
      </c>
      <c r="X62" s="38">
        <f t="shared" si="12"/>
        <v>5</v>
      </c>
      <c r="Y62" s="115">
        <v>0.8875000000000001</v>
      </c>
      <c r="Z62" s="117">
        <v>0.8722222222222222</v>
      </c>
      <c r="AA62" s="117">
        <v>0.9472222222222223</v>
      </c>
      <c r="AB62" s="131" t="s">
        <v>183</v>
      </c>
      <c r="AC62" s="128"/>
      <c r="AD62" s="125"/>
      <c r="AE62" s="117">
        <v>0.8624999999999999</v>
      </c>
      <c r="AF62" s="119"/>
      <c r="AG62" s="119"/>
      <c r="AH62" s="119"/>
      <c r="AI62" s="119"/>
      <c r="AJ62" s="119"/>
      <c r="AK62" s="119"/>
      <c r="AL62" s="119"/>
      <c r="AM62" s="119"/>
      <c r="AN62" s="120">
        <f t="shared" si="3"/>
        <v>0.19039735099337746</v>
      </c>
    </row>
    <row r="63" spans="1:40" ht="15">
      <c r="A63" s="110">
        <v>12</v>
      </c>
      <c r="B63" s="4" t="s">
        <v>22</v>
      </c>
      <c r="C63" s="9" t="s">
        <v>184</v>
      </c>
      <c r="D63" s="10">
        <v>1964</v>
      </c>
      <c r="E63" s="11" t="s">
        <v>73</v>
      </c>
      <c r="F63" s="111">
        <f t="shared" si="10"/>
        <v>0.8562500000000001</v>
      </c>
      <c r="G63" s="16">
        <v>4</v>
      </c>
      <c r="H63" s="13">
        <v>3</v>
      </c>
      <c r="I63" s="13">
        <v>1</v>
      </c>
      <c r="J63" s="13">
        <v>2</v>
      </c>
      <c r="K63" s="13">
        <v>2</v>
      </c>
      <c r="L63" s="13">
        <v>1</v>
      </c>
      <c r="M63" s="39"/>
      <c r="N63" s="39"/>
      <c r="O63" s="39"/>
      <c r="P63" s="39"/>
      <c r="Q63" s="39"/>
      <c r="R63" s="39"/>
      <c r="S63" s="39"/>
      <c r="T63" s="39"/>
      <c r="U63" s="39"/>
      <c r="V63" s="112"/>
      <c r="W63" s="113">
        <f t="shared" si="11"/>
        <v>13</v>
      </c>
      <c r="X63" s="38">
        <f t="shared" si="12"/>
        <v>6</v>
      </c>
      <c r="Y63" s="127">
        <v>0.9187500000000001</v>
      </c>
      <c r="Z63" s="117">
        <v>0.8826388888888889</v>
      </c>
      <c r="AA63" s="117">
        <v>0.9118055555555555</v>
      </c>
      <c r="AB63" s="117">
        <v>0.875</v>
      </c>
      <c r="AC63" s="118">
        <v>0.8694444444444445</v>
      </c>
      <c r="AD63" s="117">
        <v>0.8562500000000001</v>
      </c>
      <c r="AE63" s="125"/>
      <c r="AF63" s="119"/>
      <c r="AG63" s="119"/>
      <c r="AH63" s="119"/>
      <c r="AI63" s="119"/>
      <c r="AJ63" s="119"/>
      <c r="AK63" s="119"/>
      <c r="AL63" s="119"/>
      <c r="AM63" s="119"/>
      <c r="AN63" s="120">
        <f t="shared" si="3"/>
        <v>0.1890176600441501</v>
      </c>
    </row>
    <row r="64" spans="1:40" ht="15">
      <c r="A64" s="110">
        <v>13</v>
      </c>
      <c r="B64" s="4" t="s">
        <v>22</v>
      </c>
      <c r="C64" s="9" t="s">
        <v>64</v>
      </c>
      <c r="D64" s="10">
        <v>1962</v>
      </c>
      <c r="E64" s="183" t="s">
        <v>48</v>
      </c>
      <c r="F64" s="111">
        <f t="shared" si="10"/>
        <v>0.8555555555555556</v>
      </c>
      <c r="G64" s="16">
        <v>2</v>
      </c>
      <c r="H64" s="13">
        <v>1</v>
      </c>
      <c r="I64" s="122"/>
      <c r="J64" s="13">
        <v>3</v>
      </c>
      <c r="K64" s="13">
        <v>1</v>
      </c>
      <c r="L64" s="39"/>
      <c r="M64" s="13">
        <v>2</v>
      </c>
      <c r="N64" s="39"/>
      <c r="O64" s="39"/>
      <c r="P64" s="39"/>
      <c r="Q64" s="39"/>
      <c r="R64" s="39"/>
      <c r="S64" s="39"/>
      <c r="T64" s="39"/>
      <c r="U64" s="39"/>
      <c r="V64" s="112"/>
      <c r="W64" s="113">
        <f t="shared" si="11"/>
        <v>9</v>
      </c>
      <c r="X64" s="38">
        <f t="shared" si="12"/>
        <v>5</v>
      </c>
      <c r="Y64" s="127">
        <v>0.936111111111111</v>
      </c>
      <c r="Z64" s="115">
        <v>0.8923611111111112</v>
      </c>
      <c r="AA64" s="125"/>
      <c r="AB64" s="117">
        <v>0.8743055555555556</v>
      </c>
      <c r="AC64" s="118">
        <v>0.970138888888889</v>
      </c>
      <c r="AD64" s="125"/>
      <c r="AE64" s="117">
        <v>0.8555555555555556</v>
      </c>
      <c r="AF64" s="119"/>
      <c r="AG64" s="119"/>
      <c r="AH64" s="119"/>
      <c r="AI64" s="119"/>
      <c r="AJ64" s="119"/>
      <c r="AK64" s="119"/>
      <c r="AL64" s="119"/>
      <c r="AM64" s="119"/>
      <c r="AN64" s="120">
        <f t="shared" si="3"/>
        <v>0.1888643610497915</v>
      </c>
    </row>
    <row r="65" spans="1:40" ht="15">
      <c r="A65" s="110">
        <v>14</v>
      </c>
      <c r="B65" s="4" t="s">
        <v>22</v>
      </c>
      <c r="C65" s="9" t="s">
        <v>185</v>
      </c>
      <c r="D65" s="10">
        <v>1963</v>
      </c>
      <c r="E65" s="11" t="s">
        <v>186</v>
      </c>
      <c r="F65" s="111">
        <f t="shared" si="10"/>
        <v>0.8215277777777777</v>
      </c>
      <c r="G65" s="16">
        <v>9</v>
      </c>
      <c r="H65" s="122"/>
      <c r="I65" s="122"/>
      <c r="J65" s="122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12"/>
      <c r="W65" s="113">
        <f t="shared" si="11"/>
        <v>9</v>
      </c>
      <c r="X65" s="38">
        <f t="shared" si="12"/>
        <v>1</v>
      </c>
      <c r="Y65" s="127">
        <v>0.8215277777777777</v>
      </c>
      <c r="Z65" s="124"/>
      <c r="AA65" s="125"/>
      <c r="AB65" s="125"/>
      <c r="AC65" s="128"/>
      <c r="AD65" s="125"/>
      <c r="AE65" s="125"/>
      <c r="AF65" s="119"/>
      <c r="AG65" s="119"/>
      <c r="AH65" s="119"/>
      <c r="AI65" s="119"/>
      <c r="AJ65" s="119"/>
      <c r="AK65" s="119"/>
      <c r="AL65" s="119"/>
      <c r="AM65" s="119"/>
      <c r="AN65" s="120">
        <f t="shared" si="3"/>
        <v>0.18135271032622025</v>
      </c>
    </row>
    <row r="66" spans="1:40" ht="15">
      <c r="A66" s="110">
        <v>15</v>
      </c>
      <c r="B66" s="4" t="s">
        <v>22</v>
      </c>
      <c r="C66" s="9" t="s">
        <v>187</v>
      </c>
      <c r="D66" s="7">
        <v>1963</v>
      </c>
      <c r="E66" s="6" t="s">
        <v>161</v>
      </c>
      <c r="F66" s="111">
        <f t="shared" si="10"/>
        <v>0.8222222222222223</v>
      </c>
      <c r="G66" s="121"/>
      <c r="H66" s="122"/>
      <c r="I66" s="13">
        <v>4</v>
      </c>
      <c r="J66" s="122"/>
      <c r="K66" s="13">
        <v>4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12"/>
      <c r="W66" s="113">
        <f t="shared" si="11"/>
        <v>8</v>
      </c>
      <c r="X66" s="38">
        <f t="shared" si="12"/>
        <v>2</v>
      </c>
      <c r="Y66" s="124"/>
      <c r="Z66" s="125"/>
      <c r="AA66" s="117">
        <v>0.8506944444444445</v>
      </c>
      <c r="AB66" s="125"/>
      <c r="AC66" s="118">
        <v>0.8222222222222223</v>
      </c>
      <c r="AD66" s="125"/>
      <c r="AE66" s="125"/>
      <c r="AF66" s="119"/>
      <c r="AG66" s="119"/>
      <c r="AH66" s="119"/>
      <c r="AI66" s="119"/>
      <c r="AJ66" s="119"/>
      <c r="AK66" s="119"/>
      <c r="AL66" s="119"/>
      <c r="AM66" s="119"/>
      <c r="AN66" s="120">
        <f t="shared" si="3"/>
        <v>0.18150600932057886</v>
      </c>
    </row>
    <row r="67" spans="1:40" ht="15">
      <c r="A67" s="110">
        <v>16</v>
      </c>
      <c r="B67" s="4" t="s">
        <v>22</v>
      </c>
      <c r="C67" s="9" t="s">
        <v>69</v>
      </c>
      <c r="D67" s="7">
        <v>1965</v>
      </c>
      <c r="E67" s="17"/>
      <c r="F67" s="111">
        <f t="shared" si="10"/>
        <v>0.8638888888888889</v>
      </c>
      <c r="G67" s="121"/>
      <c r="H67" s="122"/>
      <c r="I67" s="13">
        <v>3</v>
      </c>
      <c r="J67" s="13">
        <v>1</v>
      </c>
      <c r="K67" s="13">
        <v>1</v>
      </c>
      <c r="L67" s="13">
        <v>1</v>
      </c>
      <c r="M67" s="13">
        <v>1</v>
      </c>
      <c r="N67" s="39"/>
      <c r="O67" s="39"/>
      <c r="P67" s="39"/>
      <c r="Q67" s="39"/>
      <c r="R67" s="39"/>
      <c r="S67" s="39"/>
      <c r="T67" s="39"/>
      <c r="U67" s="39"/>
      <c r="V67" s="112"/>
      <c r="W67" s="113">
        <f t="shared" si="11"/>
        <v>7</v>
      </c>
      <c r="X67" s="38">
        <f t="shared" si="12"/>
        <v>5</v>
      </c>
      <c r="Y67" s="124"/>
      <c r="Z67" s="124"/>
      <c r="AA67" s="117">
        <v>0.8777777777777778</v>
      </c>
      <c r="AB67" s="117">
        <v>0.9187500000000001</v>
      </c>
      <c r="AC67" s="118">
        <v>0.8868055555555556</v>
      </c>
      <c r="AD67" s="117">
        <v>0.8638888888888889</v>
      </c>
      <c r="AE67" s="117">
        <v>0.875</v>
      </c>
      <c r="AF67" s="119"/>
      <c r="AG67" s="119"/>
      <c r="AH67" s="119"/>
      <c r="AI67" s="119"/>
      <c r="AJ67" s="119"/>
      <c r="AK67" s="119"/>
      <c r="AL67" s="119"/>
      <c r="AM67" s="119"/>
      <c r="AN67" s="120">
        <f t="shared" si="3"/>
        <v>0.19070394898209467</v>
      </c>
    </row>
    <row r="68" spans="1:40" ht="15">
      <c r="A68" s="110">
        <v>17</v>
      </c>
      <c r="B68" s="4" t="s">
        <v>22</v>
      </c>
      <c r="C68" s="9" t="s">
        <v>188</v>
      </c>
      <c r="D68" s="10">
        <v>1968</v>
      </c>
      <c r="E68" s="11" t="s">
        <v>37</v>
      </c>
      <c r="F68" s="111">
        <f t="shared" si="10"/>
        <v>0.8416666666666667</v>
      </c>
      <c r="G68" s="16">
        <v>3</v>
      </c>
      <c r="H68" s="13">
        <v>2</v>
      </c>
      <c r="I68" s="122"/>
      <c r="J68" s="122"/>
      <c r="K68" s="39"/>
      <c r="L68" s="13">
        <v>2</v>
      </c>
      <c r="M68" s="39"/>
      <c r="N68" s="39"/>
      <c r="O68" s="39"/>
      <c r="P68" s="39"/>
      <c r="Q68" s="39"/>
      <c r="R68" s="39"/>
      <c r="S68" s="39"/>
      <c r="T68" s="39"/>
      <c r="U68" s="39"/>
      <c r="V68" s="112"/>
      <c r="W68" s="113">
        <f t="shared" si="11"/>
        <v>7</v>
      </c>
      <c r="X68" s="38">
        <f t="shared" si="12"/>
        <v>3</v>
      </c>
      <c r="Y68" s="127">
        <v>0.9291666666666667</v>
      </c>
      <c r="Z68" s="115">
        <v>0.8826388888888889</v>
      </c>
      <c r="AA68" s="125"/>
      <c r="AB68" s="125"/>
      <c r="AC68" s="128"/>
      <c r="AD68" s="117">
        <v>0.8416666666666667</v>
      </c>
      <c r="AE68" s="125"/>
      <c r="AF68" s="119"/>
      <c r="AG68" s="119"/>
      <c r="AH68" s="119"/>
      <c r="AI68" s="119"/>
      <c r="AJ68" s="119"/>
      <c r="AK68" s="119"/>
      <c r="AL68" s="119"/>
      <c r="AM68" s="119"/>
      <c r="AN68" s="120">
        <f t="shared" si="3"/>
        <v>0.18579838116261957</v>
      </c>
    </row>
    <row r="69" spans="1:40" ht="15">
      <c r="A69" s="110">
        <v>18</v>
      </c>
      <c r="B69" s="4" t="s">
        <v>22</v>
      </c>
      <c r="C69" s="9" t="s">
        <v>189</v>
      </c>
      <c r="D69" s="7">
        <v>1968</v>
      </c>
      <c r="E69" s="17" t="s">
        <v>190</v>
      </c>
      <c r="F69" s="111">
        <f t="shared" si="10"/>
        <v>0.8090277777777778</v>
      </c>
      <c r="G69" s="121"/>
      <c r="H69" s="122"/>
      <c r="I69" s="122"/>
      <c r="J69" s="13">
        <v>6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12"/>
      <c r="W69" s="113">
        <f t="shared" si="11"/>
        <v>6</v>
      </c>
      <c r="X69" s="38">
        <f t="shared" si="12"/>
        <v>1</v>
      </c>
      <c r="Y69" s="124"/>
      <c r="Z69" s="124"/>
      <c r="AA69" s="125"/>
      <c r="AB69" s="117">
        <v>0.8090277777777778</v>
      </c>
      <c r="AC69" s="128"/>
      <c r="AD69" s="125"/>
      <c r="AE69" s="125"/>
      <c r="AF69" s="119"/>
      <c r="AG69" s="119"/>
      <c r="AH69" s="119"/>
      <c r="AI69" s="119"/>
      <c r="AJ69" s="119"/>
      <c r="AK69" s="119"/>
      <c r="AL69" s="119"/>
      <c r="AM69" s="119"/>
      <c r="AN69" s="120">
        <f t="shared" si="3"/>
        <v>0.1785933284277655</v>
      </c>
    </row>
    <row r="70" spans="1:40" ht="15">
      <c r="A70" s="110">
        <v>19</v>
      </c>
      <c r="B70" s="4" t="s">
        <v>22</v>
      </c>
      <c r="C70" s="9" t="s">
        <v>44</v>
      </c>
      <c r="D70" s="7">
        <v>1967</v>
      </c>
      <c r="E70" s="17" t="s">
        <v>45</v>
      </c>
      <c r="F70" s="111">
        <f t="shared" si="10"/>
        <v>0.7951388888888888</v>
      </c>
      <c r="G70" s="121"/>
      <c r="H70" s="122"/>
      <c r="I70" s="122"/>
      <c r="J70" s="122"/>
      <c r="K70" s="39"/>
      <c r="L70" s="39"/>
      <c r="M70" s="13">
        <v>5</v>
      </c>
      <c r="N70" s="39"/>
      <c r="O70" s="39"/>
      <c r="P70" s="39"/>
      <c r="Q70" s="39"/>
      <c r="R70" s="39"/>
      <c r="S70" s="39"/>
      <c r="T70" s="39"/>
      <c r="U70" s="39"/>
      <c r="V70" s="112"/>
      <c r="W70" s="113">
        <f t="shared" si="11"/>
        <v>5</v>
      </c>
      <c r="X70" s="38">
        <f t="shared" si="12"/>
        <v>1</v>
      </c>
      <c r="Y70" s="124"/>
      <c r="Z70" s="124"/>
      <c r="AA70" s="125"/>
      <c r="AB70" s="125"/>
      <c r="AC70" s="128"/>
      <c r="AD70" s="125"/>
      <c r="AE70" s="117">
        <v>0.7951388888888888</v>
      </c>
      <c r="AF70" s="119"/>
      <c r="AG70" s="119"/>
      <c r="AH70" s="119"/>
      <c r="AI70" s="119"/>
      <c r="AJ70" s="119"/>
      <c r="AK70" s="119"/>
      <c r="AL70" s="119"/>
      <c r="AM70" s="119"/>
      <c r="AN70" s="120">
        <f t="shared" si="3"/>
        <v>0.17552734854059354</v>
      </c>
    </row>
    <row r="71" spans="1:40" ht="15">
      <c r="A71" s="110">
        <v>20</v>
      </c>
      <c r="B71" s="4" t="s">
        <v>22</v>
      </c>
      <c r="C71" s="9" t="s">
        <v>191</v>
      </c>
      <c r="D71" s="7">
        <v>1967</v>
      </c>
      <c r="E71" s="17" t="s">
        <v>192</v>
      </c>
      <c r="F71" s="111">
        <f t="shared" si="10"/>
        <v>0.8048611111111111</v>
      </c>
      <c r="G71" s="121"/>
      <c r="H71" s="122"/>
      <c r="I71" s="122"/>
      <c r="J71" s="122"/>
      <c r="K71" s="122"/>
      <c r="L71" s="13">
        <v>4</v>
      </c>
      <c r="M71" s="122"/>
      <c r="N71" s="39"/>
      <c r="O71" s="39"/>
      <c r="P71" s="39"/>
      <c r="Q71" s="39"/>
      <c r="R71" s="39"/>
      <c r="S71" s="39"/>
      <c r="T71" s="39"/>
      <c r="U71" s="39"/>
      <c r="V71" s="112"/>
      <c r="W71" s="113">
        <f t="shared" si="11"/>
        <v>4</v>
      </c>
      <c r="X71" s="38">
        <f t="shared" si="12"/>
        <v>1</v>
      </c>
      <c r="Y71" s="124"/>
      <c r="Z71" s="124"/>
      <c r="AA71" s="125"/>
      <c r="AB71" s="125"/>
      <c r="AC71" s="125"/>
      <c r="AD71" s="117">
        <v>0.8048611111111111</v>
      </c>
      <c r="AE71" s="125"/>
      <c r="AF71" s="119"/>
      <c r="AG71" s="119"/>
      <c r="AH71" s="119"/>
      <c r="AI71" s="119"/>
      <c r="AJ71" s="119"/>
      <c r="AK71" s="119"/>
      <c r="AL71" s="119"/>
      <c r="AM71" s="119"/>
      <c r="AN71" s="120">
        <f t="shared" si="3"/>
        <v>0.17767353446161394</v>
      </c>
    </row>
    <row r="72" spans="1:40" ht="15">
      <c r="A72" s="110">
        <v>21</v>
      </c>
      <c r="B72" s="4" t="s">
        <v>22</v>
      </c>
      <c r="C72" s="9" t="s">
        <v>75</v>
      </c>
      <c r="D72" s="7">
        <v>1968</v>
      </c>
      <c r="E72" s="17" t="s">
        <v>73</v>
      </c>
      <c r="F72" s="111">
        <f t="shared" si="10"/>
        <v>0.9083333333333333</v>
      </c>
      <c r="G72" s="121"/>
      <c r="H72" s="122"/>
      <c r="I72" s="122"/>
      <c r="J72" s="122"/>
      <c r="K72" s="122"/>
      <c r="L72" s="13">
        <v>1</v>
      </c>
      <c r="M72" s="13">
        <v>1</v>
      </c>
      <c r="N72" s="39"/>
      <c r="O72" s="39"/>
      <c r="P72" s="39"/>
      <c r="Q72" s="39"/>
      <c r="R72" s="39"/>
      <c r="S72" s="39"/>
      <c r="T72" s="39"/>
      <c r="U72" s="39"/>
      <c r="V72" s="112"/>
      <c r="W72" s="113">
        <f t="shared" si="11"/>
        <v>2</v>
      </c>
      <c r="X72" s="38">
        <f t="shared" si="12"/>
        <v>2</v>
      </c>
      <c r="Y72" s="124"/>
      <c r="Z72" s="124"/>
      <c r="AA72" s="124"/>
      <c r="AB72" s="124"/>
      <c r="AC72" s="124"/>
      <c r="AD72" s="139">
        <v>0.9416666666666668</v>
      </c>
      <c r="AE72" s="117">
        <v>0.9083333333333333</v>
      </c>
      <c r="AF72" s="119"/>
      <c r="AG72" s="119"/>
      <c r="AH72" s="119"/>
      <c r="AI72" s="119"/>
      <c r="AJ72" s="119"/>
      <c r="AK72" s="119"/>
      <c r="AL72" s="119"/>
      <c r="AM72" s="119"/>
      <c r="AN72" s="120">
        <f t="shared" si="3"/>
        <v>0.20051508462104486</v>
      </c>
    </row>
    <row r="73" spans="1:40" ht="15">
      <c r="A73" s="110">
        <v>22</v>
      </c>
      <c r="B73" s="4" t="s">
        <v>22</v>
      </c>
      <c r="C73" s="9" t="s">
        <v>193</v>
      </c>
      <c r="D73" s="7">
        <v>1970</v>
      </c>
      <c r="E73" s="17" t="s">
        <v>194</v>
      </c>
      <c r="F73" s="111">
        <f t="shared" si="10"/>
        <v>0.8784722222222222</v>
      </c>
      <c r="G73" s="121"/>
      <c r="H73" s="122"/>
      <c r="I73" s="13">
        <v>2</v>
      </c>
      <c r="J73" s="122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12"/>
      <c r="W73" s="113">
        <f t="shared" si="11"/>
        <v>2</v>
      </c>
      <c r="X73" s="38">
        <f t="shared" si="12"/>
        <v>1</v>
      </c>
      <c r="Y73" s="124"/>
      <c r="Z73" s="124"/>
      <c r="AA73" s="139">
        <v>0.8784722222222222</v>
      </c>
      <c r="AB73" s="124"/>
      <c r="AC73" s="140"/>
      <c r="AD73" s="124"/>
      <c r="AE73" s="125"/>
      <c r="AF73" s="119"/>
      <c r="AG73" s="119"/>
      <c r="AH73" s="119"/>
      <c r="AI73" s="119"/>
      <c r="AJ73" s="119"/>
      <c r="AK73" s="119"/>
      <c r="AL73" s="119"/>
      <c r="AM73" s="119"/>
      <c r="AN73" s="120">
        <f t="shared" si="3"/>
        <v>0.1939232278636252</v>
      </c>
    </row>
    <row r="74" spans="1:40" ht="15">
      <c r="A74" s="110">
        <v>23</v>
      </c>
      <c r="B74" s="4" t="s">
        <v>22</v>
      </c>
      <c r="C74" s="9" t="s">
        <v>195</v>
      </c>
      <c r="D74" s="7">
        <v>1969</v>
      </c>
      <c r="E74" s="17" t="s">
        <v>73</v>
      </c>
      <c r="F74" s="111">
        <f t="shared" si="10"/>
        <v>0.9097222222222222</v>
      </c>
      <c r="G74" s="121"/>
      <c r="H74" s="122"/>
      <c r="I74" s="13">
        <v>1</v>
      </c>
      <c r="J74" s="122"/>
      <c r="K74" s="13">
        <v>1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112"/>
      <c r="W74" s="113">
        <f t="shared" si="11"/>
        <v>2</v>
      </c>
      <c r="X74" s="38">
        <f t="shared" si="12"/>
        <v>2</v>
      </c>
      <c r="Y74" s="124"/>
      <c r="Z74" s="124"/>
      <c r="AA74" s="139">
        <v>0.967361111111111</v>
      </c>
      <c r="AB74" s="124"/>
      <c r="AC74" s="184">
        <v>0.9097222222222222</v>
      </c>
      <c r="AD74" s="124"/>
      <c r="AE74" s="125"/>
      <c r="AF74" s="119"/>
      <c r="AG74" s="119"/>
      <c r="AH74" s="119"/>
      <c r="AI74" s="119"/>
      <c r="AJ74" s="119"/>
      <c r="AK74" s="119"/>
      <c r="AL74" s="119"/>
      <c r="AM74" s="119"/>
      <c r="AN74" s="120">
        <f t="shared" si="3"/>
        <v>0.20082168260976208</v>
      </c>
    </row>
    <row r="75" spans="1:40" ht="15">
      <c r="A75" s="110">
        <v>24</v>
      </c>
      <c r="B75" s="4" t="s">
        <v>22</v>
      </c>
      <c r="C75" s="9" t="s">
        <v>196</v>
      </c>
      <c r="D75" s="7">
        <v>1964</v>
      </c>
      <c r="E75" s="17" t="s">
        <v>66</v>
      </c>
      <c r="F75" s="111">
        <f t="shared" si="10"/>
        <v>0.9270833333333334</v>
      </c>
      <c r="G75" s="121"/>
      <c r="H75" s="122"/>
      <c r="I75" s="13">
        <v>1</v>
      </c>
      <c r="J75" s="13">
        <v>1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112"/>
      <c r="W75" s="113">
        <f t="shared" si="11"/>
        <v>2</v>
      </c>
      <c r="X75" s="38">
        <f t="shared" si="12"/>
        <v>2</v>
      </c>
      <c r="Y75" s="124"/>
      <c r="Z75" s="124"/>
      <c r="AA75" s="117">
        <v>0.9270833333333334</v>
      </c>
      <c r="AB75" s="117">
        <v>0.9590277777777777</v>
      </c>
      <c r="AC75" s="128"/>
      <c r="AD75" s="125"/>
      <c r="AE75" s="125"/>
      <c r="AF75" s="119"/>
      <c r="AG75" s="119"/>
      <c r="AH75" s="119"/>
      <c r="AI75" s="119"/>
      <c r="AJ75" s="119"/>
      <c r="AK75" s="119"/>
      <c r="AL75" s="119"/>
      <c r="AM75" s="119"/>
      <c r="AN75" s="120">
        <f t="shared" si="3"/>
        <v>0.204654157468727</v>
      </c>
    </row>
    <row r="76" spans="1:40" ht="15">
      <c r="A76" s="110">
        <v>25</v>
      </c>
      <c r="B76" s="4" t="s">
        <v>22</v>
      </c>
      <c r="C76" s="9" t="s">
        <v>197</v>
      </c>
      <c r="D76" s="7">
        <v>1962</v>
      </c>
      <c r="E76" s="17" t="s">
        <v>198</v>
      </c>
      <c r="F76" s="111">
        <f t="shared" si="10"/>
        <v>0.8854166666666666</v>
      </c>
      <c r="G76" s="121"/>
      <c r="H76" s="16">
        <v>1</v>
      </c>
      <c r="I76" s="121"/>
      <c r="J76" s="121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112"/>
      <c r="W76" s="113">
        <f t="shared" si="11"/>
        <v>1</v>
      </c>
      <c r="X76" s="38">
        <f t="shared" si="12"/>
        <v>1</v>
      </c>
      <c r="Y76" s="124"/>
      <c r="Z76" s="115">
        <v>0.8854166666666666</v>
      </c>
      <c r="AA76" s="124"/>
      <c r="AB76" s="125"/>
      <c r="AC76" s="128"/>
      <c r="AD76" s="125"/>
      <c r="AE76" s="125"/>
      <c r="AF76" s="119"/>
      <c r="AG76" s="119"/>
      <c r="AH76" s="119"/>
      <c r="AI76" s="119"/>
      <c r="AJ76" s="119"/>
      <c r="AK76" s="119"/>
      <c r="AL76" s="119"/>
      <c r="AM76" s="119"/>
      <c r="AN76" s="120">
        <f t="shared" si="3"/>
        <v>0.19545621780721117</v>
      </c>
    </row>
    <row r="77" spans="1:40" ht="15">
      <c r="A77" s="110">
        <v>26</v>
      </c>
      <c r="B77" s="4" t="s">
        <v>22</v>
      </c>
      <c r="C77" s="9" t="s">
        <v>199</v>
      </c>
      <c r="D77" s="7">
        <v>1967</v>
      </c>
      <c r="E77" s="17" t="s">
        <v>200</v>
      </c>
      <c r="F77" s="145" t="s">
        <v>201</v>
      </c>
      <c r="G77" s="121"/>
      <c r="H77" s="122"/>
      <c r="I77" s="122"/>
      <c r="J77" s="13">
        <v>1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112"/>
      <c r="W77" s="113">
        <f t="shared" si="11"/>
        <v>1</v>
      </c>
      <c r="X77" s="38">
        <f t="shared" si="12"/>
        <v>1</v>
      </c>
      <c r="Y77" s="124"/>
      <c r="Z77" s="125"/>
      <c r="AA77" s="125"/>
      <c r="AB77" s="131" t="s">
        <v>201</v>
      </c>
      <c r="AC77" s="128"/>
      <c r="AD77" s="125"/>
      <c r="AE77" s="125"/>
      <c r="AF77" s="119"/>
      <c r="AG77" s="119"/>
      <c r="AH77" s="119"/>
      <c r="AI77" s="119"/>
      <c r="AJ77" s="119"/>
      <c r="AK77" s="119"/>
      <c r="AL77" s="119"/>
      <c r="AM77" s="119"/>
      <c r="AN77" s="120">
        <f t="shared" si="3"/>
        <v>0.2491108658327201</v>
      </c>
    </row>
    <row r="78" spans="1:40" ht="15">
      <c r="A78" s="146">
        <v>26</v>
      </c>
      <c r="B78" s="147"/>
      <c r="C78" s="2"/>
      <c r="D78" s="148"/>
      <c r="E78" s="149"/>
      <c r="F78" s="150"/>
      <c r="G78" s="151">
        <f aca="true" t="shared" si="13" ref="G78:U78">SUM(COUNTIF(G52:G77,"&gt;-1"))</f>
        <v>9</v>
      </c>
      <c r="H78" s="151">
        <f t="shared" si="13"/>
        <v>11</v>
      </c>
      <c r="I78" s="151">
        <f t="shared" si="13"/>
        <v>13</v>
      </c>
      <c r="J78" s="151">
        <f t="shared" si="13"/>
        <v>13</v>
      </c>
      <c r="K78" s="151">
        <f t="shared" si="13"/>
        <v>13</v>
      </c>
      <c r="L78" s="151">
        <f t="shared" si="13"/>
        <v>14</v>
      </c>
      <c r="M78" s="151">
        <f t="shared" si="13"/>
        <v>13</v>
      </c>
      <c r="N78" s="185">
        <f t="shared" si="13"/>
        <v>0</v>
      </c>
      <c r="O78" s="185">
        <f t="shared" si="13"/>
        <v>0</v>
      </c>
      <c r="P78" s="185">
        <f t="shared" si="13"/>
        <v>0</v>
      </c>
      <c r="Q78" s="185">
        <f t="shared" si="13"/>
        <v>0</v>
      </c>
      <c r="R78" s="185">
        <f t="shared" si="13"/>
        <v>0</v>
      </c>
      <c r="S78" s="185">
        <f t="shared" si="13"/>
        <v>0</v>
      </c>
      <c r="T78" s="185">
        <f t="shared" si="13"/>
        <v>0</v>
      </c>
      <c r="U78" s="185">
        <f t="shared" si="13"/>
        <v>0</v>
      </c>
      <c r="V78" s="181"/>
      <c r="W78" s="154"/>
      <c r="X78" s="155"/>
      <c r="Y78" s="156"/>
      <c r="Z78" s="157"/>
      <c r="AA78" s="157"/>
      <c r="AB78" s="186"/>
      <c r="AC78" s="158"/>
      <c r="AD78" s="186"/>
      <c r="AE78" s="186"/>
      <c r="AF78" s="159"/>
      <c r="AG78" s="159"/>
      <c r="AH78" s="159"/>
      <c r="AI78" s="159"/>
      <c r="AJ78" s="159"/>
      <c r="AK78" s="159"/>
      <c r="AL78" s="159"/>
      <c r="AM78" s="159"/>
      <c r="AN78" s="160"/>
    </row>
    <row r="79" spans="1:40" ht="15">
      <c r="A79" s="73" t="s">
        <v>121</v>
      </c>
      <c r="B79" s="74" t="s">
        <v>6</v>
      </c>
      <c r="C79" s="75" t="s">
        <v>3</v>
      </c>
      <c r="D79" s="76" t="s">
        <v>122</v>
      </c>
      <c r="E79" s="77" t="s">
        <v>123</v>
      </c>
      <c r="F79" s="78" t="s">
        <v>25</v>
      </c>
      <c r="G79" s="79">
        <v>1</v>
      </c>
      <c r="H79" s="80">
        <v>2</v>
      </c>
      <c r="I79" s="80">
        <v>3</v>
      </c>
      <c r="J79" s="80">
        <v>4</v>
      </c>
      <c r="K79" s="81">
        <v>5</v>
      </c>
      <c r="L79" s="81">
        <v>6</v>
      </c>
      <c r="M79" s="82">
        <v>7</v>
      </c>
      <c r="N79" s="82">
        <v>8</v>
      </c>
      <c r="O79" s="82">
        <v>9</v>
      </c>
      <c r="P79" s="82">
        <v>10</v>
      </c>
      <c r="Q79" s="82">
        <v>11</v>
      </c>
      <c r="R79" s="82">
        <v>12</v>
      </c>
      <c r="S79" s="82">
        <v>13</v>
      </c>
      <c r="T79" s="82">
        <v>14</v>
      </c>
      <c r="U79" s="82">
        <v>15</v>
      </c>
      <c r="V79" s="83"/>
      <c r="W79" s="84" t="s">
        <v>124</v>
      </c>
      <c r="X79" s="161" t="s">
        <v>2</v>
      </c>
      <c r="Y79" s="162" t="s">
        <v>125</v>
      </c>
      <c r="Z79" s="163" t="s">
        <v>126</v>
      </c>
      <c r="AA79" s="163" t="s">
        <v>127</v>
      </c>
      <c r="AB79" s="163" t="s">
        <v>128</v>
      </c>
      <c r="AC79" s="87" t="s">
        <v>129</v>
      </c>
      <c r="AD79" s="88" t="s">
        <v>130</v>
      </c>
      <c r="AE79" s="88" t="s">
        <v>131</v>
      </c>
      <c r="AF79" s="87" t="s">
        <v>132</v>
      </c>
      <c r="AG79" s="87" t="s">
        <v>133</v>
      </c>
      <c r="AH79" s="87" t="s">
        <v>134</v>
      </c>
      <c r="AI79" s="87" t="s">
        <v>135</v>
      </c>
      <c r="AJ79" s="87" t="s">
        <v>136</v>
      </c>
      <c r="AK79" s="87" t="s">
        <v>137</v>
      </c>
      <c r="AL79" s="87" t="s">
        <v>138</v>
      </c>
      <c r="AM79" s="87" t="s">
        <v>139</v>
      </c>
      <c r="AN79" s="74" t="s">
        <v>9</v>
      </c>
    </row>
    <row r="80" spans="1:40" ht="15">
      <c r="A80" s="110">
        <v>1</v>
      </c>
      <c r="B80" s="4" t="s">
        <v>32</v>
      </c>
      <c r="C80" s="14" t="s">
        <v>31</v>
      </c>
      <c r="D80" s="7">
        <v>1955</v>
      </c>
      <c r="E80" s="6" t="s">
        <v>33</v>
      </c>
      <c r="F80" s="111">
        <f>MIN(Y80:AM80)</f>
        <v>0.7131944444444445</v>
      </c>
      <c r="G80" s="15">
        <v>10</v>
      </c>
      <c r="H80" s="13">
        <v>9</v>
      </c>
      <c r="I80" s="13">
        <v>9</v>
      </c>
      <c r="J80" s="13">
        <v>9</v>
      </c>
      <c r="K80" s="13">
        <v>9</v>
      </c>
      <c r="L80" s="13">
        <v>9</v>
      </c>
      <c r="M80" s="5">
        <v>10</v>
      </c>
      <c r="N80" s="39"/>
      <c r="O80" s="39"/>
      <c r="P80" s="39"/>
      <c r="Q80" s="39"/>
      <c r="R80" s="39"/>
      <c r="S80" s="39"/>
      <c r="T80" s="39"/>
      <c r="U80" s="39"/>
      <c r="V80" s="112"/>
      <c r="W80" s="113">
        <f aca="true" t="shared" si="14" ref="W80:W91">IF(COUNTIF(G80:U80,"&gt;=0")&lt;11,SUM(G80:U80),SUM(LARGE(G80:U80,1),LARGE(G80:U80,2),LARGE(G80:U80,3),LARGE(G80:U80,4),LARGE(G80:U80,5),LARGE(G80:U80,6),LARGE(G80:U80,7),LARGE(G80:U80,8),LARGE(G80:U80,9),LARGE(G80:U80,10)))</f>
        <v>65</v>
      </c>
      <c r="X80" s="114">
        <f aca="true" t="shared" si="15" ref="X80:X91">SUM(COUNTIF(G80:U80,"&gt;-1"))</f>
        <v>7</v>
      </c>
      <c r="Y80" s="115">
        <v>0.7708333333333334</v>
      </c>
      <c r="Z80" s="116">
        <v>0.7729166666666667</v>
      </c>
      <c r="AA80" s="117">
        <v>0.7180555555555556</v>
      </c>
      <c r="AB80" s="117">
        <v>0.7534722222222222</v>
      </c>
      <c r="AC80" s="118">
        <v>0.7131944444444445</v>
      </c>
      <c r="AD80" s="117">
        <v>0.7368055555555556</v>
      </c>
      <c r="AE80" s="117">
        <v>0.7340277777777778</v>
      </c>
      <c r="AF80" s="119"/>
      <c r="AG80" s="119"/>
      <c r="AH80" s="119"/>
      <c r="AI80" s="119"/>
      <c r="AJ80" s="119"/>
      <c r="AK80" s="119"/>
      <c r="AL80" s="119"/>
      <c r="AM80" s="119"/>
      <c r="AN80" s="120">
        <f aca="true" t="shared" si="16" ref="AN80:AN123">SUM(F80/4.53)</f>
        <v>0.15743806720627912</v>
      </c>
    </row>
    <row r="81" spans="1:40" ht="15">
      <c r="A81" s="110">
        <v>2</v>
      </c>
      <c r="B81" s="4" t="s">
        <v>32</v>
      </c>
      <c r="C81" s="14" t="s">
        <v>202</v>
      </c>
      <c r="D81" s="7">
        <v>1956</v>
      </c>
      <c r="E81" s="6" t="s">
        <v>141</v>
      </c>
      <c r="F81" s="111">
        <f>MIN(Y81:AM81)</f>
        <v>0.6736111111111112</v>
      </c>
      <c r="G81" s="121"/>
      <c r="H81" s="5">
        <v>10</v>
      </c>
      <c r="I81" s="5">
        <v>10</v>
      </c>
      <c r="J81" s="5">
        <v>10</v>
      </c>
      <c r="K81" s="5">
        <v>10</v>
      </c>
      <c r="L81" s="5">
        <v>10</v>
      </c>
      <c r="M81" s="39"/>
      <c r="N81" s="39"/>
      <c r="O81" s="39"/>
      <c r="P81" s="39"/>
      <c r="Q81" s="39"/>
      <c r="R81" s="39"/>
      <c r="S81" s="39"/>
      <c r="T81" s="39"/>
      <c r="U81" s="39"/>
      <c r="V81" s="112"/>
      <c r="W81" s="113">
        <f t="shared" si="14"/>
        <v>50</v>
      </c>
      <c r="X81" s="38">
        <f t="shared" si="15"/>
        <v>5</v>
      </c>
      <c r="Y81" s="165"/>
      <c r="Z81" s="117">
        <v>0.7020833333333334</v>
      </c>
      <c r="AA81" s="117">
        <v>0.688888888888889</v>
      </c>
      <c r="AB81" s="117">
        <v>0.6840277777777778</v>
      </c>
      <c r="AC81" s="118">
        <v>0.6736111111111112</v>
      </c>
      <c r="AD81" s="117">
        <v>0.6826388888888889</v>
      </c>
      <c r="AE81" s="125"/>
      <c r="AF81" s="119"/>
      <c r="AG81" s="119"/>
      <c r="AH81" s="119"/>
      <c r="AI81" s="119"/>
      <c r="AJ81" s="119"/>
      <c r="AK81" s="119"/>
      <c r="AL81" s="119"/>
      <c r="AM81" s="119"/>
      <c r="AN81" s="120">
        <f t="shared" si="16"/>
        <v>0.1487000245278391</v>
      </c>
    </row>
    <row r="82" spans="1:40" ht="15">
      <c r="A82" s="110">
        <v>3</v>
      </c>
      <c r="B82" s="4" t="s">
        <v>32</v>
      </c>
      <c r="C82" s="9" t="s">
        <v>95</v>
      </c>
      <c r="D82" s="10">
        <v>1958</v>
      </c>
      <c r="E82" s="6" t="s">
        <v>97</v>
      </c>
      <c r="F82" s="111">
        <f>MIN(Y82:AM82)</f>
        <v>0.9291666666666667</v>
      </c>
      <c r="G82" s="16">
        <v>7</v>
      </c>
      <c r="H82" s="13">
        <v>6</v>
      </c>
      <c r="I82" s="13">
        <v>7</v>
      </c>
      <c r="J82" s="13">
        <v>7</v>
      </c>
      <c r="K82" s="13">
        <v>3</v>
      </c>
      <c r="L82" s="39"/>
      <c r="M82" s="13">
        <v>7</v>
      </c>
      <c r="N82" s="39"/>
      <c r="O82" s="39"/>
      <c r="P82" s="39"/>
      <c r="Q82" s="39"/>
      <c r="R82" s="39"/>
      <c r="S82" s="39"/>
      <c r="T82" s="39"/>
      <c r="U82" s="39"/>
      <c r="V82" s="112"/>
      <c r="W82" s="113">
        <f t="shared" si="14"/>
        <v>37</v>
      </c>
      <c r="X82" s="38">
        <f t="shared" si="15"/>
        <v>6</v>
      </c>
      <c r="Y82" s="187" t="s">
        <v>203</v>
      </c>
      <c r="Z82" s="116">
        <v>0.9805555555555556</v>
      </c>
      <c r="AA82" s="116">
        <v>0.9291666666666667</v>
      </c>
      <c r="AB82" s="117">
        <v>0.93125</v>
      </c>
      <c r="AC82" s="188" t="s">
        <v>172</v>
      </c>
      <c r="AD82" s="189"/>
      <c r="AE82" s="131" t="s">
        <v>96</v>
      </c>
      <c r="AF82" s="133"/>
      <c r="AG82" s="133"/>
      <c r="AH82" s="133"/>
      <c r="AI82" s="133"/>
      <c r="AJ82" s="133"/>
      <c r="AK82" s="119"/>
      <c r="AL82" s="133"/>
      <c r="AM82" s="119"/>
      <c r="AN82" s="120">
        <f t="shared" si="16"/>
        <v>0.20511405445180278</v>
      </c>
    </row>
    <row r="83" spans="1:40" ht="15">
      <c r="A83" s="110">
        <v>4</v>
      </c>
      <c r="B83" s="4" t="s">
        <v>32</v>
      </c>
      <c r="C83" s="9" t="s">
        <v>62</v>
      </c>
      <c r="D83" s="10">
        <v>1960</v>
      </c>
      <c r="E83" s="6" t="s">
        <v>63</v>
      </c>
      <c r="F83" s="111">
        <f>MIN(Y83:AM83)</f>
        <v>0.8312499999999999</v>
      </c>
      <c r="G83" s="16">
        <v>8</v>
      </c>
      <c r="H83" s="13">
        <v>8</v>
      </c>
      <c r="I83" s="122"/>
      <c r="J83" s="122"/>
      <c r="K83" s="13">
        <v>4</v>
      </c>
      <c r="L83" s="13">
        <v>8</v>
      </c>
      <c r="M83" s="13">
        <v>9</v>
      </c>
      <c r="N83" s="39"/>
      <c r="O83" s="39"/>
      <c r="P83" s="39"/>
      <c r="Q83" s="39"/>
      <c r="R83" s="39"/>
      <c r="S83" s="39"/>
      <c r="T83" s="39"/>
      <c r="U83" s="39"/>
      <c r="V83" s="112"/>
      <c r="W83" s="113">
        <f t="shared" si="14"/>
        <v>37</v>
      </c>
      <c r="X83" s="38">
        <f t="shared" si="15"/>
        <v>5</v>
      </c>
      <c r="Y83" s="127">
        <v>0.8534722222222223</v>
      </c>
      <c r="Z83" s="116">
        <v>0.8312499999999999</v>
      </c>
      <c r="AA83" s="125"/>
      <c r="AB83" s="125"/>
      <c r="AC83" s="188" t="s">
        <v>157</v>
      </c>
      <c r="AD83" s="117">
        <v>0.8409722222222222</v>
      </c>
      <c r="AE83" s="117">
        <v>0.842361111111111</v>
      </c>
      <c r="AF83" s="119"/>
      <c r="AG83" s="133"/>
      <c r="AH83" s="133"/>
      <c r="AI83" s="119"/>
      <c r="AJ83" s="119"/>
      <c r="AK83" s="133"/>
      <c r="AL83" s="119"/>
      <c r="AM83" s="119"/>
      <c r="AN83" s="120">
        <f t="shared" si="16"/>
        <v>0.18349889624724058</v>
      </c>
    </row>
    <row r="84" spans="1:40" ht="15">
      <c r="A84" s="110">
        <v>5</v>
      </c>
      <c r="B84" s="4" t="s">
        <v>32</v>
      </c>
      <c r="C84" s="9" t="s">
        <v>102</v>
      </c>
      <c r="D84" s="10">
        <v>1953</v>
      </c>
      <c r="E84" s="11" t="s">
        <v>37</v>
      </c>
      <c r="F84" s="190" t="s">
        <v>204</v>
      </c>
      <c r="G84" s="16">
        <v>6</v>
      </c>
      <c r="H84" s="13">
        <v>5</v>
      </c>
      <c r="I84" s="13">
        <v>6</v>
      </c>
      <c r="J84" s="13">
        <v>5</v>
      </c>
      <c r="K84" s="13">
        <v>2</v>
      </c>
      <c r="L84" s="13">
        <v>6</v>
      </c>
      <c r="M84" s="13">
        <v>6</v>
      </c>
      <c r="N84" s="39"/>
      <c r="O84" s="39"/>
      <c r="P84" s="39"/>
      <c r="Q84" s="39"/>
      <c r="R84" s="39"/>
      <c r="S84" s="39"/>
      <c r="T84" s="39"/>
      <c r="U84" s="39"/>
      <c r="V84" s="112"/>
      <c r="W84" s="113">
        <f t="shared" si="14"/>
        <v>36</v>
      </c>
      <c r="X84" s="114">
        <f t="shared" si="15"/>
        <v>7</v>
      </c>
      <c r="Y84" s="187" t="s">
        <v>205</v>
      </c>
      <c r="Z84" s="182" t="s">
        <v>204</v>
      </c>
      <c r="AA84" s="131" t="s">
        <v>206</v>
      </c>
      <c r="AB84" s="131" t="s">
        <v>207</v>
      </c>
      <c r="AC84" s="188" t="s">
        <v>208</v>
      </c>
      <c r="AD84" s="131" t="s">
        <v>209</v>
      </c>
      <c r="AE84" s="131" t="s">
        <v>103</v>
      </c>
      <c r="AF84" s="119"/>
      <c r="AG84" s="119"/>
      <c r="AH84" s="119"/>
      <c r="AI84" s="119"/>
      <c r="AJ84" s="119"/>
      <c r="AK84" s="119"/>
      <c r="AL84" s="119"/>
      <c r="AM84" s="119"/>
      <c r="AN84" s="120">
        <f t="shared" si="16"/>
        <v>0.22197694383124844</v>
      </c>
    </row>
    <row r="85" spans="1:40" ht="15">
      <c r="A85" s="110">
        <v>6</v>
      </c>
      <c r="B85" s="4" t="s">
        <v>32</v>
      </c>
      <c r="C85" s="14" t="s">
        <v>89</v>
      </c>
      <c r="D85" s="7">
        <v>1958</v>
      </c>
      <c r="E85" s="6" t="s">
        <v>73</v>
      </c>
      <c r="F85" s="111">
        <f>MIN(Y85:AM85)</f>
        <v>0.9604166666666667</v>
      </c>
      <c r="G85" s="121"/>
      <c r="H85" s="13">
        <v>4</v>
      </c>
      <c r="I85" s="13">
        <v>5</v>
      </c>
      <c r="J85" s="13">
        <v>6</v>
      </c>
      <c r="K85" s="13">
        <v>5</v>
      </c>
      <c r="L85" s="13">
        <v>7</v>
      </c>
      <c r="M85" s="13">
        <v>8</v>
      </c>
      <c r="N85" s="39"/>
      <c r="O85" s="39"/>
      <c r="P85" s="39"/>
      <c r="Q85" s="39"/>
      <c r="R85" s="39"/>
      <c r="S85" s="39"/>
      <c r="T85" s="39"/>
      <c r="U85" s="39"/>
      <c r="V85" s="112"/>
      <c r="W85" s="113">
        <f t="shared" si="14"/>
        <v>35</v>
      </c>
      <c r="X85" s="38">
        <f t="shared" si="15"/>
        <v>6</v>
      </c>
      <c r="Y85" s="165"/>
      <c r="Z85" s="131" t="s">
        <v>210</v>
      </c>
      <c r="AA85" s="131" t="s">
        <v>211</v>
      </c>
      <c r="AB85" s="131" t="s">
        <v>212</v>
      </c>
      <c r="AC85" s="118">
        <v>0.9826388888888888</v>
      </c>
      <c r="AD85" s="117">
        <v>0.9604166666666667</v>
      </c>
      <c r="AE85" s="117">
        <v>0.9652777777777778</v>
      </c>
      <c r="AF85" s="119"/>
      <c r="AG85" s="119"/>
      <c r="AH85" s="119"/>
      <c r="AI85" s="119"/>
      <c r="AJ85" s="119"/>
      <c r="AK85" s="119"/>
      <c r="AL85" s="119"/>
      <c r="AM85" s="119"/>
      <c r="AN85" s="120">
        <f t="shared" si="16"/>
        <v>0.21201250919793965</v>
      </c>
    </row>
    <row r="86" spans="1:40" ht="15">
      <c r="A86" s="110">
        <v>7</v>
      </c>
      <c r="B86" s="4" t="s">
        <v>32</v>
      </c>
      <c r="C86" s="14" t="s">
        <v>213</v>
      </c>
      <c r="D86" s="7">
        <v>1960</v>
      </c>
      <c r="E86" s="6" t="s">
        <v>16</v>
      </c>
      <c r="F86" s="111">
        <f>MIN(Y86:AM86)</f>
        <v>0.748611111111111</v>
      </c>
      <c r="G86" s="121"/>
      <c r="H86" s="122"/>
      <c r="I86" s="13">
        <v>8</v>
      </c>
      <c r="J86" s="13">
        <v>8</v>
      </c>
      <c r="K86" s="13">
        <v>7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12"/>
      <c r="W86" s="113">
        <f t="shared" si="14"/>
        <v>23</v>
      </c>
      <c r="X86" s="38">
        <f t="shared" si="15"/>
        <v>3</v>
      </c>
      <c r="Y86" s="165"/>
      <c r="Z86" s="168"/>
      <c r="AA86" s="116">
        <v>0.7666666666666666</v>
      </c>
      <c r="AB86" s="117">
        <v>0.7638888888888888</v>
      </c>
      <c r="AC86" s="118">
        <v>0.748611111111111</v>
      </c>
      <c r="AD86" s="125"/>
      <c r="AE86" s="125"/>
      <c r="AF86" s="119"/>
      <c r="AG86" s="119"/>
      <c r="AH86" s="119"/>
      <c r="AI86" s="119"/>
      <c r="AJ86" s="119"/>
      <c r="AK86" s="119"/>
      <c r="AL86" s="119"/>
      <c r="AM86" s="119"/>
      <c r="AN86" s="120">
        <f t="shared" si="16"/>
        <v>0.16525631591856754</v>
      </c>
    </row>
    <row r="87" spans="1:40" ht="15">
      <c r="A87" s="110">
        <v>8</v>
      </c>
      <c r="B87" s="4" t="s">
        <v>32</v>
      </c>
      <c r="C87" s="9" t="s">
        <v>214</v>
      </c>
      <c r="D87" s="10">
        <v>1955</v>
      </c>
      <c r="E87" s="6" t="s">
        <v>37</v>
      </c>
      <c r="F87" s="111">
        <f>MIN(Y87:AM87)</f>
        <v>0.9375</v>
      </c>
      <c r="G87" s="121"/>
      <c r="H87" s="13">
        <v>7</v>
      </c>
      <c r="I87" s="122"/>
      <c r="J87" s="122"/>
      <c r="K87" s="13">
        <v>6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112"/>
      <c r="W87" s="113">
        <f t="shared" si="14"/>
        <v>13</v>
      </c>
      <c r="X87" s="38">
        <f t="shared" si="15"/>
        <v>2</v>
      </c>
      <c r="Y87" s="165"/>
      <c r="Z87" s="139">
        <v>0.9500000000000001</v>
      </c>
      <c r="AA87" s="191"/>
      <c r="AB87" s="125"/>
      <c r="AC87" s="118">
        <v>0.9375</v>
      </c>
      <c r="AD87" s="125"/>
      <c r="AE87" s="125"/>
      <c r="AF87" s="119"/>
      <c r="AG87" s="119"/>
      <c r="AH87" s="119"/>
      <c r="AI87" s="119"/>
      <c r="AJ87" s="119"/>
      <c r="AK87" s="119"/>
      <c r="AL87" s="119"/>
      <c r="AM87" s="119"/>
      <c r="AN87" s="120">
        <f t="shared" si="16"/>
        <v>0.20695364238410596</v>
      </c>
    </row>
    <row r="88" spans="1:40" ht="15">
      <c r="A88" s="110">
        <v>9</v>
      </c>
      <c r="B88" s="4" t="s">
        <v>32</v>
      </c>
      <c r="C88" s="9" t="s">
        <v>215</v>
      </c>
      <c r="D88" s="10">
        <v>1954</v>
      </c>
      <c r="E88" s="11" t="s">
        <v>186</v>
      </c>
      <c r="F88" s="111">
        <f>MIN(Y88:AM88)</f>
        <v>0.81875</v>
      </c>
      <c r="G88" s="16">
        <v>9</v>
      </c>
      <c r="H88" s="122"/>
      <c r="I88" s="122"/>
      <c r="J88" s="122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12"/>
      <c r="W88" s="113">
        <f t="shared" si="14"/>
        <v>9</v>
      </c>
      <c r="X88" s="38">
        <f t="shared" si="15"/>
        <v>1</v>
      </c>
      <c r="Y88" s="127">
        <v>0.81875</v>
      </c>
      <c r="Z88" s="191"/>
      <c r="AA88" s="125"/>
      <c r="AB88" s="125"/>
      <c r="AC88" s="128"/>
      <c r="AD88" s="125"/>
      <c r="AE88" s="125"/>
      <c r="AF88" s="119"/>
      <c r="AG88" s="119"/>
      <c r="AH88" s="119"/>
      <c r="AI88" s="119"/>
      <c r="AJ88" s="119"/>
      <c r="AK88" s="119"/>
      <c r="AL88" s="119"/>
      <c r="AM88" s="119"/>
      <c r="AN88" s="120">
        <f t="shared" si="16"/>
        <v>0.18073951434878585</v>
      </c>
    </row>
    <row r="89" spans="1:40" ht="15">
      <c r="A89" s="110">
        <v>10</v>
      </c>
      <c r="B89" s="4" t="s">
        <v>32</v>
      </c>
      <c r="C89" s="9" t="s">
        <v>216</v>
      </c>
      <c r="D89" s="10">
        <v>1951</v>
      </c>
      <c r="E89" s="6" t="s">
        <v>217</v>
      </c>
      <c r="F89" s="111">
        <f>MIN(Y89:AM89)</f>
        <v>0.7159722222222222</v>
      </c>
      <c r="G89" s="121"/>
      <c r="H89" s="121"/>
      <c r="I89" s="121"/>
      <c r="J89" s="121"/>
      <c r="K89" s="13">
        <v>8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112"/>
      <c r="W89" s="113">
        <f t="shared" si="14"/>
        <v>8</v>
      </c>
      <c r="X89" s="38">
        <f t="shared" si="15"/>
        <v>1</v>
      </c>
      <c r="Y89" s="165"/>
      <c r="Z89" s="165"/>
      <c r="AA89" s="191"/>
      <c r="AB89" s="125"/>
      <c r="AC89" s="118">
        <v>0.7159722222222222</v>
      </c>
      <c r="AD89" s="125"/>
      <c r="AE89" s="125"/>
      <c r="AF89" s="119"/>
      <c r="AG89" s="119"/>
      <c r="AH89" s="119"/>
      <c r="AI89" s="119"/>
      <c r="AJ89" s="119"/>
      <c r="AK89" s="119"/>
      <c r="AL89" s="119"/>
      <c r="AM89" s="119"/>
      <c r="AN89" s="120">
        <f t="shared" si="16"/>
        <v>0.15805126318371351</v>
      </c>
    </row>
    <row r="90" spans="1:40" ht="15">
      <c r="A90" s="110">
        <v>11</v>
      </c>
      <c r="B90" s="4" t="s">
        <v>32</v>
      </c>
      <c r="C90" s="14" t="s">
        <v>218</v>
      </c>
      <c r="D90" s="7">
        <v>1952</v>
      </c>
      <c r="E90" s="6" t="s">
        <v>37</v>
      </c>
      <c r="F90" s="145" t="s">
        <v>219</v>
      </c>
      <c r="G90" s="16">
        <v>5</v>
      </c>
      <c r="H90" s="122"/>
      <c r="I90" s="122"/>
      <c r="J90" s="122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112"/>
      <c r="W90" s="113">
        <f t="shared" si="14"/>
        <v>5</v>
      </c>
      <c r="X90" s="38">
        <f t="shared" si="15"/>
        <v>1</v>
      </c>
      <c r="Y90" s="174" t="s">
        <v>219</v>
      </c>
      <c r="Z90" s="125"/>
      <c r="AA90" s="191"/>
      <c r="AB90" s="125"/>
      <c r="AC90" s="128"/>
      <c r="AD90" s="125"/>
      <c r="AE90" s="125"/>
      <c r="AF90" s="119"/>
      <c r="AG90" s="119"/>
      <c r="AH90" s="119"/>
      <c r="AI90" s="119"/>
      <c r="AJ90" s="119"/>
      <c r="AK90" s="119"/>
      <c r="AL90" s="119"/>
      <c r="AM90" s="119"/>
      <c r="AN90" s="120">
        <f t="shared" si="16"/>
        <v>0.2580022075055187</v>
      </c>
    </row>
    <row r="91" spans="1:40" ht="15">
      <c r="A91" s="110">
        <v>12</v>
      </c>
      <c r="B91" s="4" t="s">
        <v>32</v>
      </c>
      <c r="C91" s="14" t="s">
        <v>220</v>
      </c>
      <c r="D91" s="7">
        <v>1960</v>
      </c>
      <c r="E91" s="6" t="s">
        <v>194</v>
      </c>
      <c r="F91" s="190" t="s">
        <v>221</v>
      </c>
      <c r="G91" s="121"/>
      <c r="H91" s="122"/>
      <c r="I91" s="13">
        <v>4</v>
      </c>
      <c r="J91" s="122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112"/>
      <c r="W91" s="113">
        <f t="shared" si="14"/>
        <v>4</v>
      </c>
      <c r="X91" s="38">
        <f t="shared" si="15"/>
        <v>1</v>
      </c>
      <c r="Y91" s="165"/>
      <c r="Z91" s="165"/>
      <c r="AA91" s="182" t="s">
        <v>221</v>
      </c>
      <c r="AB91" s="125"/>
      <c r="AC91" s="128"/>
      <c r="AD91" s="125"/>
      <c r="AE91" s="125"/>
      <c r="AF91" s="119"/>
      <c r="AG91" s="119"/>
      <c r="AH91" s="119"/>
      <c r="AI91" s="119"/>
      <c r="AJ91" s="119"/>
      <c r="AK91" s="119"/>
      <c r="AL91" s="119"/>
      <c r="AM91" s="119"/>
      <c r="AN91" s="120">
        <f t="shared" si="16"/>
        <v>0.28697571743929357</v>
      </c>
    </row>
    <row r="92" spans="1:40" ht="15">
      <c r="A92" s="146">
        <v>12</v>
      </c>
      <c r="B92" s="147"/>
      <c r="C92" s="2"/>
      <c r="D92" s="148"/>
      <c r="E92" s="149"/>
      <c r="F92" s="150"/>
      <c r="G92" s="151">
        <f aca="true" t="shared" si="17" ref="G92:L92">SUM(COUNTIF(G80:G91,"&gt;-1"))</f>
        <v>6</v>
      </c>
      <c r="H92" s="151">
        <f t="shared" si="17"/>
        <v>7</v>
      </c>
      <c r="I92" s="151">
        <f t="shared" si="17"/>
        <v>7</v>
      </c>
      <c r="J92" s="151">
        <f t="shared" si="17"/>
        <v>6</v>
      </c>
      <c r="K92" s="151">
        <f t="shared" si="17"/>
        <v>9</v>
      </c>
      <c r="L92" s="151">
        <f t="shared" si="17"/>
        <v>5</v>
      </c>
      <c r="M92" s="152">
        <f aca="true" t="shared" si="18" ref="M92:U92">SUM(COUNTIF(M80:M88,"&gt;-1"))</f>
        <v>5</v>
      </c>
      <c r="N92" s="152">
        <f t="shared" si="18"/>
        <v>0</v>
      </c>
      <c r="O92" s="152">
        <f t="shared" si="18"/>
        <v>0</v>
      </c>
      <c r="P92" s="152">
        <f t="shared" si="18"/>
        <v>0</v>
      </c>
      <c r="Q92" s="152">
        <f t="shared" si="18"/>
        <v>0</v>
      </c>
      <c r="R92" s="152">
        <f t="shared" si="18"/>
        <v>0</v>
      </c>
      <c r="S92" s="152">
        <f t="shared" si="18"/>
        <v>0</v>
      </c>
      <c r="T92" s="152">
        <f t="shared" si="18"/>
        <v>0</v>
      </c>
      <c r="U92" s="152">
        <f t="shared" si="18"/>
        <v>0</v>
      </c>
      <c r="V92" s="181"/>
      <c r="W92" s="154"/>
      <c r="X92" s="155"/>
      <c r="Y92" s="156"/>
      <c r="Z92" s="157"/>
      <c r="AA92" s="157"/>
      <c r="AB92" s="186"/>
      <c r="AC92" s="158"/>
      <c r="AD92" s="186"/>
      <c r="AE92" s="186"/>
      <c r="AF92" s="159"/>
      <c r="AG92" s="159"/>
      <c r="AH92" s="159"/>
      <c r="AI92" s="159"/>
      <c r="AJ92" s="159"/>
      <c r="AK92" s="159"/>
      <c r="AL92" s="159"/>
      <c r="AM92" s="159"/>
      <c r="AN92" s="160"/>
    </row>
    <row r="93" spans="1:40" ht="15">
      <c r="A93" s="73" t="s">
        <v>121</v>
      </c>
      <c r="B93" s="74" t="s">
        <v>6</v>
      </c>
      <c r="C93" s="75" t="s">
        <v>3</v>
      </c>
      <c r="D93" s="76" t="s">
        <v>122</v>
      </c>
      <c r="E93" s="77" t="s">
        <v>123</v>
      </c>
      <c r="F93" s="78" t="s">
        <v>25</v>
      </c>
      <c r="G93" s="79">
        <v>1</v>
      </c>
      <c r="H93" s="80">
        <v>2</v>
      </c>
      <c r="I93" s="80">
        <v>3</v>
      </c>
      <c r="J93" s="80">
        <v>4</v>
      </c>
      <c r="K93" s="81">
        <v>5</v>
      </c>
      <c r="L93" s="81">
        <v>6</v>
      </c>
      <c r="M93" s="82">
        <v>7</v>
      </c>
      <c r="N93" s="82">
        <v>8</v>
      </c>
      <c r="O93" s="82">
        <v>9</v>
      </c>
      <c r="P93" s="82">
        <v>10</v>
      </c>
      <c r="Q93" s="82">
        <v>11</v>
      </c>
      <c r="R93" s="82">
        <v>12</v>
      </c>
      <c r="S93" s="82">
        <v>13</v>
      </c>
      <c r="T93" s="82">
        <v>14</v>
      </c>
      <c r="U93" s="82">
        <v>15</v>
      </c>
      <c r="V93" s="83"/>
      <c r="W93" s="84" t="s">
        <v>124</v>
      </c>
      <c r="X93" s="161" t="s">
        <v>2</v>
      </c>
      <c r="Y93" s="162" t="s">
        <v>125</v>
      </c>
      <c r="Z93" s="163" t="s">
        <v>126</v>
      </c>
      <c r="AA93" s="163" t="s">
        <v>127</v>
      </c>
      <c r="AB93" s="163" t="s">
        <v>128</v>
      </c>
      <c r="AC93" s="87" t="s">
        <v>129</v>
      </c>
      <c r="AD93" s="88" t="s">
        <v>130</v>
      </c>
      <c r="AE93" s="88" t="s">
        <v>131</v>
      </c>
      <c r="AF93" s="87" t="s">
        <v>132</v>
      </c>
      <c r="AG93" s="87" t="s">
        <v>133</v>
      </c>
      <c r="AH93" s="87" t="s">
        <v>134</v>
      </c>
      <c r="AI93" s="87" t="s">
        <v>135</v>
      </c>
      <c r="AJ93" s="87" t="s">
        <v>136</v>
      </c>
      <c r="AK93" s="87" t="s">
        <v>137</v>
      </c>
      <c r="AL93" s="87" t="s">
        <v>138</v>
      </c>
      <c r="AM93" s="87" t="s">
        <v>139</v>
      </c>
      <c r="AN93" s="74" t="s">
        <v>9</v>
      </c>
    </row>
    <row r="94" spans="1:40" ht="15">
      <c r="A94" s="110">
        <v>1</v>
      </c>
      <c r="B94" s="4" t="s">
        <v>58</v>
      </c>
      <c r="C94" s="2" t="s">
        <v>57</v>
      </c>
      <c r="D94" s="7">
        <v>1949</v>
      </c>
      <c r="E94" s="6" t="s">
        <v>37</v>
      </c>
      <c r="F94" s="111">
        <f aca="true" t="shared" si="19" ref="F94:F101">MIN(Y94:AM94)</f>
        <v>0.8215277777777777</v>
      </c>
      <c r="G94" s="15">
        <v>10</v>
      </c>
      <c r="H94" s="5">
        <v>10</v>
      </c>
      <c r="I94" s="5">
        <v>10</v>
      </c>
      <c r="J94" s="5">
        <v>10</v>
      </c>
      <c r="K94" s="5">
        <v>10</v>
      </c>
      <c r="L94" s="5">
        <v>10</v>
      </c>
      <c r="M94" s="5">
        <v>10</v>
      </c>
      <c r="N94" s="39"/>
      <c r="O94" s="39"/>
      <c r="P94" s="39"/>
      <c r="Q94" s="39"/>
      <c r="R94" s="39"/>
      <c r="S94" s="39"/>
      <c r="T94" s="39"/>
      <c r="U94" s="39"/>
      <c r="V94" s="112"/>
      <c r="W94" s="192">
        <f aca="true" t="shared" si="20" ref="W94:W104">IF(COUNTIF(G94:U94,"&gt;=0")&lt;11,SUM(G94:U94),SUM(LARGE(G94:U94,1),LARGE(G94:U94,2),LARGE(G94:U94,3),LARGE(G94:U94,4),LARGE(G94:U94,5),LARGE(G94:U94,6),LARGE(G94:U94,7),LARGE(G94:U94,8),LARGE(G94:U94,9),LARGE(G94:U94,10)))</f>
        <v>70</v>
      </c>
      <c r="X94" s="114">
        <f aca="true" t="shared" si="21" ref="X94:X104">SUM(COUNTIF(G94:U94,"&gt;-1"))</f>
        <v>7</v>
      </c>
      <c r="Y94" s="115">
        <v>0.8805555555555555</v>
      </c>
      <c r="Z94" s="117">
        <v>0.8590277777777778</v>
      </c>
      <c r="AA94" s="117">
        <v>0.8215277777777777</v>
      </c>
      <c r="AB94" s="117">
        <v>0.84375</v>
      </c>
      <c r="AC94" s="118">
        <v>0.8368055555555555</v>
      </c>
      <c r="AD94" s="117">
        <v>0.8312499999999999</v>
      </c>
      <c r="AE94" s="117">
        <v>0.8298611111111112</v>
      </c>
      <c r="AF94" s="119"/>
      <c r="AG94" s="119"/>
      <c r="AH94" s="119"/>
      <c r="AI94" s="119"/>
      <c r="AJ94" s="119"/>
      <c r="AK94" s="119"/>
      <c r="AL94" s="119"/>
      <c r="AM94" s="119"/>
      <c r="AN94" s="120">
        <f t="shared" si="16"/>
        <v>0.18135271032622025</v>
      </c>
    </row>
    <row r="95" spans="1:40" ht="15">
      <c r="A95" s="110">
        <v>2</v>
      </c>
      <c r="B95" s="4" t="s">
        <v>58</v>
      </c>
      <c r="C95" s="9" t="s">
        <v>85</v>
      </c>
      <c r="D95" s="10">
        <v>1950</v>
      </c>
      <c r="E95" s="6" t="s">
        <v>66</v>
      </c>
      <c r="F95" s="111">
        <f t="shared" si="19"/>
        <v>0.86875</v>
      </c>
      <c r="G95" s="16">
        <v>8</v>
      </c>
      <c r="H95" s="13">
        <v>7</v>
      </c>
      <c r="I95" s="13">
        <v>8</v>
      </c>
      <c r="J95" s="13">
        <v>7</v>
      </c>
      <c r="K95" s="13">
        <v>7</v>
      </c>
      <c r="L95" s="13">
        <v>9</v>
      </c>
      <c r="M95" s="13">
        <v>7</v>
      </c>
      <c r="N95" s="39"/>
      <c r="O95" s="39"/>
      <c r="P95" s="39"/>
      <c r="Q95" s="39"/>
      <c r="R95" s="39"/>
      <c r="S95" s="39"/>
      <c r="T95" s="39"/>
      <c r="U95" s="39"/>
      <c r="V95" s="112"/>
      <c r="W95" s="113">
        <f t="shared" si="20"/>
        <v>53</v>
      </c>
      <c r="X95" s="114">
        <f t="shared" si="21"/>
        <v>7</v>
      </c>
      <c r="Y95" s="127">
        <v>0.9451388888888889</v>
      </c>
      <c r="Z95" s="117">
        <v>0.9201388888888888</v>
      </c>
      <c r="AA95" s="117">
        <v>0.8916666666666666</v>
      </c>
      <c r="AB95" s="117">
        <v>0.9229166666666666</v>
      </c>
      <c r="AC95" s="118">
        <v>0.8798611111111111</v>
      </c>
      <c r="AD95" s="117">
        <v>0.86875</v>
      </c>
      <c r="AE95" s="117">
        <v>0.9513888888888888</v>
      </c>
      <c r="AF95" s="119"/>
      <c r="AG95" s="119"/>
      <c r="AH95" s="119"/>
      <c r="AI95" s="119"/>
      <c r="AJ95" s="119"/>
      <c r="AK95" s="119"/>
      <c r="AL95" s="119"/>
      <c r="AM95" s="119"/>
      <c r="AN95" s="120">
        <f t="shared" si="16"/>
        <v>0.19177704194260486</v>
      </c>
    </row>
    <row r="96" spans="1:40" ht="15">
      <c r="A96" s="110">
        <v>3</v>
      </c>
      <c r="B96" s="4" t="s">
        <v>58</v>
      </c>
      <c r="C96" s="2" t="s">
        <v>222</v>
      </c>
      <c r="D96" s="7">
        <v>1948</v>
      </c>
      <c r="E96" s="6" t="s">
        <v>23</v>
      </c>
      <c r="F96" s="111">
        <f t="shared" si="19"/>
        <v>0.8708333333333332</v>
      </c>
      <c r="G96" s="16">
        <v>9</v>
      </c>
      <c r="H96" s="13">
        <v>8</v>
      </c>
      <c r="I96" s="13">
        <v>7</v>
      </c>
      <c r="J96" s="13">
        <v>8</v>
      </c>
      <c r="K96" s="13">
        <v>6</v>
      </c>
      <c r="L96" s="13">
        <v>8</v>
      </c>
      <c r="M96" s="39"/>
      <c r="N96" s="39"/>
      <c r="O96" s="39"/>
      <c r="P96" s="39"/>
      <c r="Q96" s="39"/>
      <c r="R96" s="39"/>
      <c r="S96" s="39"/>
      <c r="T96" s="39"/>
      <c r="U96" s="39"/>
      <c r="V96" s="112"/>
      <c r="W96" s="113">
        <f t="shared" si="20"/>
        <v>46</v>
      </c>
      <c r="X96" s="38">
        <f t="shared" si="21"/>
        <v>6</v>
      </c>
      <c r="Y96" s="115">
        <v>0.9249999999999999</v>
      </c>
      <c r="Z96" s="193">
        <v>0.9041666666666667</v>
      </c>
      <c r="AA96" s="193">
        <v>0.9187500000000001</v>
      </c>
      <c r="AB96" s="117">
        <v>0.8805555555555555</v>
      </c>
      <c r="AC96" s="118">
        <v>0.9111111111111111</v>
      </c>
      <c r="AD96" s="117">
        <v>0.8708333333333332</v>
      </c>
      <c r="AE96" s="125"/>
      <c r="AF96" s="119"/>
      <c r="AG96" s="119"/>
      <c r="AH96" s="119"/>
      <c r="AI96" s="119"/>
      <c r="AJ96" s="119"/>
      <c r="AK96" s="119"/>
      <c r="AL96" s="119"/>
      <c r="AM96" s="119"/>
      <c r="AN96" s="120">
        <f t="shared" si="16"/>
        <v>0.1922369389256806</v>
      </c>
    </row>
    <row r="97" spans="1:40" ht="15">
      <c r="A97" s="110">
        <v>4</v>
      </c>
      <c r="B97" s="4" t="s">
        <v>58</v>
      </c>
      <c r="C97" s="9" t="s">
        <v>74</v>
      </c>
      <c r="D97" s="10">
        <v>1947</v>
      </c>
      <c r="E97" s="6" t="s">
        <v>37</v>
      </c>
      <c r="F97" s="111">
        <f t="shared" si="19"/>
        <v>0.875</v>
      </c>
      <c r="G97" s="121"/>
      <c r="H97" s="13">
        <v>9</v>
      </c>
      <c r="I97" s="13">
        <v>9</v>
      </c>
      <c r="J97" s="13">
        <v>9</v>
      </c>
      <c r="K97" s="13">
        <v>8</v>
      </c>
      <c r="L97" s="39"/>
      <c r="M97" s="13">
        <v>8</v>
      </c>
      <c r="N97" s="39"/>
      <c r="O97" s="39"/>
      <c r="P97" s="39"/>
      <c r="Q97" s="39"/>
      <c r="R97" s="39"/>
      <c r="S97" s="39"/>
      <c r="T97" s="39"/>
      <c r="U97" s="39"/>
      <c r="V97" s="112"/>
      <c r="W97" s="113">
        <f t="shared" si="20"/>
        <v>43</v>
      </c>
      <c r="X97" s="38">
        <f t="shared" si="21"/>
        <v>5</v>
      </c>
      <c r="Y97" s="194"/>
      <c r="Z97" s="117">
        <v>0.9</v>
      </c>
      <c r="AA97" s="117">
        <v>0.875</v>
      </c>
      <c r="AB97" s="117">
        <v>0.8791666666666668</v>
      </c>
      <c r="AC97" s="117">
        <v>0.8784722222222222</v>
      </c>
      <c r="AD97" s="125"/>
      <c r="AE97" s="117">
        <v>0.8902777777777778</v>
      </c>
      <c r="AF97" s="119"/>
      <c r="AG97" s="119"/>
      <c r="AH97" s="119"/>
      <c r="AI97" s="119"/>
      <c r="AJ97" s="119"/>
      <c r="AK97" s="119"/>
      <c r="AL97" s="119"/>
      <c r="AM97" s="119"/>
      <c r="AN97" s="120">
        <f t="shared" si="16"/>
        <v>0.19315673289183222</v>
      </c>
    </row>
    <row r="98" spans="1:40" ht="15">
      <c r="A98" s="110">
        <v>5</v>
      </c>
      <c r="B98" s="4" t="s">
        <v>58</v>
      </c>
      <c r="C98" s="9" t="s">
        <v>93</v>
      </c>
      <c r="D98" s="10">
        <v>1949</v>
      </c>
      <c r="E98" s="6" t="s">
        <v>66</v>
      </c>
      <c r="F98" s="111">
        <f t="shared" si="19"/>
        <v>0.967361111111111</v>
      </c>
      <c r="G98" s="16">
        <v>7</v>
      </c>
      <c r="H98" s="13">
        <v>6</v>
      </c>
      <c r="I98" s="122"/>
      <c r="J98" s="13">
        <v>4</v>
      </c>
      <c r="K98" s="13">
        <v>4</v>
      </c>
      <c r="L98" s="13">
        <v>7</v>
      </c>
      <c r="M98" s="13">
        <v>6</v>
      </c>
      <c r="N98" s="39"/>
      <c r="O98" s="39"/>
      <c r="P98" s="39"/>
      <c r="Q98" s="39"/>
      <c r="R98" s="39"/>
      <c r="S98" s="39"/>
      <c r="T98" s="39"/>
      <c r="U98" s="39"/>
      <c r="V98" s="112"/>
      <c r="W98" s="113">
        <f t="shared" si="20"/>
        <v>34</v>
      </c>
      <c r="X98" s="38">
        <f t="shared" si="21"/>
        <v>6</v>
      </c>
      <c r="Y98" s="187" t="s">
        <v>223</v>
      </c>
      <c r="Z98" s="117">
        <v>0.9902777777777777</v>
      </c>
      <c r="AA98" s="125"/>
      <c r="AB98" s="195" t="s">
        <v>99</v>
      </c>
      <c r="AC98" s="118">
        <v>0.9743055555555555</v>
      </c>
      <c r="AD98" s="118">
        <v>0.967361111111111</v>
      </c>
      <c r="AE98" s="117">
        <v>0.9777777777777777</v>
      </c>
      <c r="AF98" s="119"/>
      <c r="AG98" s="119"/>
      <c r="AH98" s="119"/>
      <c r="AI98" s="133"/>
      <c r="AJ98" s="119"/>
      <c r="AK98" s="119"/>
      <c r="AL98" s="119"/>
      <c r="AM98" s="119"/>
      <c r="AN98" s="120">
        <f t="shared" si="16"/>
        <v>0.2135454991415256</v>
      </c>
    </row>
    <row r="99" spans="1:40" ht="15">
      <c r="A99" s="110">
        <v>6</v>
      </c>
      <c r="B99" s="4" t="s">
        <v>58</v>
      </c>
      <c r="C99" s="2" t="s">
        <v>224</v>
      </c>
      <c r="D99" s="7">
        <v>1945</v>
      </c>
      <c r="E99" s="6" t="s">
        <v>23</v>
      </c>
      <c r="F99" s="111">
        <f t="shared" si="19"/>
        <v>0.9930555555555555</v>
      </c>
      <c r="G99" s="16">
        <v>6</v>
      </c>
      <c r="H99" s="13">
        <v>5</v>
      </c>
      <c r="I99" s="13">
        <v>5</v>
      </c>
      <c r="J99" s="13">
        <v>5</v>
      </c>
      <c r="K99" s="13">
        <v>3</v>
      </c>
      <c r="L99" s="13">
        <v>6</v>
      </c>
      <c r="M99" s="39"/>
      <c r="N99" s="39"/>
      <c r="O99" s="39"/>
      <c r="P99" s="39"/>
      <c r="Q99" s="39"/>
      <c r="R99" s="39"/>
      <c r="S99" s="39"/>
      <c r="T99" s="39"/>
      <c r="U99" s="39"/>
      <c r="V99" s="112"/>
      <c r="W99" s="113">
        <f t="shared" si="20"/>
        <v>30</v>
      </c>
      <c r="X99" s="38">
        <f t="shared" si="21"/>
        <v>6</v>
      </c>
      <c r="Y99" s="174" t="s">
        <v>225</v>
      </c>
      <c r="Z99" s="131" t="s">
        <v>226</v>
      </c>
      <c r="AA99" s="131" t="s">
        <v>227</v>
      </c>
      <c r="AB99" s="131" t="s">
        <v>228</v>
      </c>
      <c r="AC99" s="117">
        <v>0.9965277777777778</v>
      </c>
      <c r="AD99" s="117">
        <v>0.9930555555555555</v>
      </c>
      <c r="AE99" s="125"/>
      <c r="AF99" s="133"/>
      <c r="AG99" s="119"/>
      <c r="AH99" s="133"/>
      <c r="AI99" s="119"/>
      <c r="AJ99" s="119"/>
      <c r="AK99" s="119"/>
      <c r="AL99" s="119"/>
      <c r="AM99" s="119"/>
      <c r="AN99" s="120">
        <f t="shared" si="16"/>
        <v>0.21921756193279368</v>
      </c>
    </row>
    <row r="100" spans="1:40" ht="15">
      <c r="A100" s="110">
        <v>7</v>
      </c>
      <c r="B100" s="4" t="s">
        <v>58</v>
      </c>
      <c r="C100" s="2" t="s">
        <v>94</v>
      </c>
      <c r="D100" s="7">
        <v>1945</v>
      </c>
      <c r="E100" s="19" t="s">
        <v>37</v>
      </c>
      <c r="F100" s="111">
        <f t="shared" si="19"/>
        <v>0.9590277777777777</v>
      </c>
      <c r="G100" s="121"/>
      <c r="H100" s="13">
        <v>4</v>
      </c>
      <c r="I100" s="13">
        <v>6</v>
      </c>
      <c r="J100" s="13">
        <v>6</v>
      </c>
      <c r="K100" s="13">
        <v>5</v>
      </c>
      <c r="L100" s="39"/>
      <c r="M100" s="13">
        <v>5</v>
      </c>
      <c r="N100" s="39"/>
      <c r="O100" s="39"/>
      <c r="P100" s="39"/>
      <c r="Q100" s="39"/>
      <c r="R100" s="39"/>
      <c r="S100" s="39"/>
      <c r="T100" s="39"/>
      <c r="U100" s="39"/>
      <c r="V100" s="112"/>
      <c r="W100" s="113">
        <f t="shared" si="20"/>
        <v>26</v>
      </c>
      <c r="X100" s="38">
        <f t="shared" si="21"/>
        <v>5</v>
      </c>
      <c r="Y100" s="167"/>
      <c r="Z100" s="195" t="s">
        <v>229</v>
      </c>
      <c r="AA100" s="117">
        <v>0.9763888888888889</v>
      </c>
      <c r="AB100" s="117">
        <v>0.9798611111111111</v>
      </c>
      <c r="AC100" s="118">
        <v>0.9590277777777777</v>
      </c>
      <c r="AD100" s="125"/>
      <c r="AE100" s="117">
        <v>0.9993055555555556</v>
      </c>
      <c r="AF100" s="119"/>
      <c r="AG100" s="119"/>
      <c r="AH100" s="119"/>
      <c r="AI100" s="119"/>
      <c r="AJ100" s="119"/>
      <c r="AK100" s="119"/>
      <c r="AL100" s="119"/>
      <c r="AM100" s="119"/>
      <c r="AN100" s="120">
        <f t="shared" si="16"/>
        <v>0.21170591120922244</v>
      </c>
    </row>
    <row r="101" spans="1:40" ht="15">
      <c r="A101" s="110">
        <v>8</v>
      </c>
      <c r="B101" s="4" t="s">
        <v>58</v>
      </c>
      <c r="C101" s="2" t="s">
        <v>68</v>
      </c>
      <c r="D101" s="7">
        <v>1950</v>
      </c>
      <c r="E101" s="19" t="s">
        <v>23</v>
      </c>
      <c r="F101" s="111">
        <f t="shared" si="19"/>
        <v>0.8590277777777778</v>
      </c>
      <c r="G101" s="166"/>
      <c r="H101" s="39"/>
      <c r="I101" s="39"/>
      <c r="J101" s="39"/>
      <c r="K101" s="13">
        <v>9</v>
      </c>
      <c r="L101" s="39"/>
      <c r="M101" s="13">
        <v>9</v>
      </c>
      <c r="N101" s="39"/>
      <c r="O101" s="39"/>
      <c r="P101" s="39"/>
      <c r="Q101" s="39"/>
      <c r="R101" s="39"/>
      <c r="S101" s="39"/>
      <c r="T101" s="39"/>
      <c r="U101" s="39"/>
      <c r="V101" s="112"/>
      <c r="W101" s="113">
        <f t="shared" si="20"/>
        <v>18</v>
      </c>
      <c r="X101" s="38">
        <f t="shared" si="21"/>
        <v>2</v>
      </c>
      <c r="Y101" s="196"/>
      <c r="Z101" s="197"/>
      <c r="AA101" s="197"/>
      <c r="AB101" s="197"/>
      <c r="AC101" s="118">
        <v>0.8590277777777778</v>
      </c>
      <c r="AD101" s="125"/>
      <c r="AE101" s="117">
        <v>0.8694444444444445</v>
      </c>
      <c r="AF101" s="133"/>
      <c r="AG101" s="133"/>
      <c r="AH101" s="133"/>
      <c r="AI101" s="119"/>
      <c r="AJ101" s="133"/>
      <c r="AK101" s="133"/>
      <c r="AL101" s="133"/>
      <c r="AM101" s="133"/>
      <c r="AN101" s="120">
        <f t="shared" si="16"/>
        <v>0.1896308560215845</v>
      </c>
    </row>
    <row r="102" spans="1:40" ht="15">
      <c r="A102" s="110">
        <v>9</v>
      </c>
      <c r="B102" s="4" t="s">
        <v>58</v>
      </c>
      <c r="C102" s="9" t="s">
        <v>106</v>
      </c>
      <c r="D102" s="10">
        <v>1949</v>
      </c>
      <c r="E102" s="6" t="s">
        <v>37</v>
      </c>
      <c r="F102" s="198" t="s">
        <v>230</v>
      </c>
      <c r="G102" s="16">
        <v>5</v>
      </c>
      <c r="H102" s="122"/>
      <c r="I102" s="122"/>
      <c r="J102" s="122"/>
      <c r="K102" s="13">
        <v>1</v>
      </c>
      <c r="L102" s="13">
        <v>5</v>
      </c>
      <c r="M102" s="13">
        <v>4</v>
      </c>
      <c r="N102" s="39"/>
      <c r="O102" s="39"/>
      <c r="P102" s="39"/>
      <c r="Q102" s="39"/>
      <c r="R102" s="39"/>
      <c r="S102" s="39"/>
      <c r="T102" s="39"/>
      <c r="U102" s="39"/>
      <c r="V102" s="112"/>
      <c r="W102" s="113">
        <f t="shared" si="20"/>
        <v>15</v>
      </c>
      <c r="X102" s="38">
        <f t="shared" si="21"/>
        <v>4</v>
      </c>
      <c r="Y102" s="187" t="s">
        <v>219</v>
      </c>
      <c r="Z102" s="125"/>
      <c r="AA102" s="20"/>
      <c r="AB102" s="20"/>
      <c r="AC102" s="195" t="s">
        <v>231</v>
      </c>
      <c r="AD102" s="195" t="s">
        <v>230</v>
      </c>
      <c r="AE102" s="195" t="s">
        <v>107</v>
      </c>
      <c r="AF102" s="119"/>
      <c r="AG102" s="119"/>
      <c r="AH102" s="119"/>
      <c r="AI102" s="119"/>
      <c r="AJ102" s="119"/>
      <c r="AK102" s="119"/>
      <c r="AL102" s="119"/>
      <c r="AM102" s="119"/>
      <c r="AN102" s="120">
        <f t="shared" si="16"/>
        <v>0.2256561196958548</v>
      </c>
    </row>
    <row r="103" spans="1:40" ht="15">
      <c r="A103" s="110">
        <v>10</v>
      </c>
      <c r="B103" s="4" t="s">
        <v>58</v>
      </c>
      <c r="C103" s="14" t="s">
        <v>232</v>
      </c>
      <c r="D103" s="7">
        <v>1948</v>
      </c>
      <c r="E103" s="6" t="s">
        <v>37</v>
      </c>
      <c r="F103" s="198" t="s">
        <v>233</v>
      </c>
      <c r="G103" s="13">
        <v>4</v>
      </c>
      <c r="H103" s="122"/>
      <c r="I103" s="13">
        <v>4</v>
      </c>
      <c r="J103" s="13">
        <v>3</v>
      </c>
      <c r="K103" s="13">
        <v>2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112"/>
      <c r="W103" s="113">
        <f t="shared" si="20"/>
        <v>13</v>
      </c>
      <c r="X103" s="38">
        <f t="shared" si="21"/>
        <v>4</v>
      </c>
      <c r="Y103" s="131" t="s">
        <v>234</v>
      </c>
      <c r="Z103" s="125"/>
      <c r="AA103" s="195" t="s">
        <v>235</v>
      </c>
      <c r="AB103" s="195" t="s">
        <v>236</v>
      </c>
      <c r="AC103" s="195" t="s">
        <v>233</v>
      </c>
      <c r="AD103" s="189"/>
      <c r="AE103" s="189"/>
      <c r="AF103" s="119"/>
      <c r="AG103" s="119"/>
      <c r="AH103" s="119"/>
      <c r="AI103" s="119"/>
      <c r="AJ103" s="119"/>
      <c r="AK103" s="119"/>
      <c r="AL103" s="119"/>
      <c r="AM103" s="119"/>
      <c r="AN103" s="120">
        <f t="shared" si="16"/>
        <v>0.22090385087073824</v>
      </c>
    </row>
    <row r="104" spans="1:40" ht="15">
      <c r="A104" s="110">
        <v>11</v>
      </c>
      <c r="B104" s="4" t="s">
        <v>58</v>
      </c>
      <c r="C104" s="2" t="s">
        <v>237</v>
      </c>
      <c r="D104" s="7">
        <v>1937</v>
      </c>
      <c r="E104" s="19" t="s">
        <v>238</v>
      </c>
      <c r="F104" s="198" t="s">
        <v>239</v>
      </c>
      <c r="G104" s="16">
        <v>3</v>
      </c>
      <c r="H104" s="13">
        <v>3</v>
      </c>
      <c r="I104" s="122"/>
      <c r="J104" s="13">
        <v>2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112"/>
      <c r="W104" s="113">
        <f t="shared" si="20"/>
        <v>8</v>
      </c>
      <c r="X104" s="38">
        <f t="shared" si="21"/>
        <v>3</v>
      </c>
      <c r="Y104" s="187" t="s">
        <v>240</v>
      </c>
      <c r="Z104" s="195" t="s">
        <v>241</v>
      </c>
      <c r="AA104" s="189"/>
      <c r="AB104" s="195" t="s">
        <v>239</v>
      </c>
      <c r="AC104" s="199"/>
      <c r="AD104" s="124"/>
      <c r="AE104" s="189"/>
      <c r="AF104" s="133"/>
      <c r="AG104" s="133"/>
      <c r="AH104" s="133"/>
      <c r="AI104" s="119"/>
      <c r="AJ104" s="119"/>
      <c r="AK104" s="119"/>
      <c r="AL104" s="119"/>
      <c r="AM104" s="119"/>
      <c r="AN104" s="120">
        <f t="shared" si="16"/>
        <v>0.24941746382143734</v>
      </c>
    </row>
    <row r="105" spans="1:40" ht="15">
      <c r="A105" s="146">
        <v>11</v>
      </c>
      <c r="B105" s="147"/>
      <c r="C105" s="2"/>
      <c r="D105" s="148"/>
      <c r="E105" s="149"/>
      <c r="F105" s="150"/>
      <c r="G105" s="151">
        <f aca="true" t="shared" si="22" ref="G105:U105">SUM(COUNTIF(G94:G104,"&gt;-1"))</f>
        <v>8</v>
      </c>
      <c r="H105" s="151">
        <f t="shared" si="22"/>
        <v>8</v>
      </c>
      <c r="I105" s="151">
        <f t="shared" si="22"/>
        <v>7</v>
      </c>
      <c r="J105" s="151">
        <f t="shared" si="22"/>
        <v>9</v>
      </c>
      <c r="K105" s="151">
        <f t="shared" si="22"/>
        <v>10</v>
      </c>
      <c r="L105" s="151">
        <f t="shared" si="22"/>
        <v>6</v>
      </c>
      <c r="M105" s="152">
        <f t="shared" si="22"/>
        <v>7</v>
      </c>
      <c r="N105" s="152">
        <f t="shared" si="22"/>
        <v>0</v>
      </c>
      <c r="O105" s="152">
        <f t="shared" si="22"/>
        <v>0</v>
      </c>
      <c r="P105" s="152">
        <f t="shared" si="22"/>
        <v>0</v>
      </c>
      <c r="Q105" s="152">
        <f t="shared" si="22"/>
        <v>0</v>
      </c>
      <c r="R105" s="152">
        <f t="shared" si="22"/>
        <v>0</v>
      </c>
      <c r="S105" s="152">
        <f t="shared" si="22"/>
        <v>0</v>
      </c>
      <c r="T105" s="152">
        <f t="shared" si="22"/>
        <v>0</v>
      </c>
      <c r="U105" s="152">
        <f t="shared" si="22"/>
        <v>0</v>
      </c>
      <c r="V105" s="181"/>
      <c r="W105" s="154"/>
      <c r="X105" s="155"/>
      <c r="Y105" s="156"/>
      <c r="Z105" s="157"/>
      <c r="AA105" s="157"/>
      <c r="AB105" s="200"/>
      <c r="AC105" s="201"/>
      <c r="AD105" s="200"/>
      <c r="AE105" s="200"/>
      <c r="AF105" s="202"/>
      <c r="AG105" s="202"/>
      <c r="AH105" s="202"/>
      <c r="AI105" s="202"/>
      <c r="AJ105" s="202"/>
      <c r="AK105" s="202"/>
      <c r="AL105" s="202"/>
      <c r="AM105" s="202"/>
      <c r="AN105" s="203"/>
    </row>
    <row r="106" spans="1:40" ht="15">
      <c r="A106" s="73" t="s">
        <v>121</v>
      </c>
      <c r="B106" s="74" t="s">
        <v>6</v>
      </c>
      <c r="C106" s="75" t="s">
        <v>3</v>
      </c>
      <c r="D106" s="76" t="s">
        <v>122</v>
      </c>
      <c r="E106" s="77" t="s">
        <v>123</v>
      </c>
      <c r="F106" s="78" t="s">
        <v>25</v>
      </c>
      <c r="G106" s="79">
        <v>1</v>
      </c>
      <c r="H106" s="80">
        <v>2</v>
      </c>
      <c r="I106" s="80">
        <v>3</v>
      </c>
      <c r="J106" s="80">
        <v>4</v>
      </c>
      <c r="K106" s="81">
        <v>5</v>
      </c>
      <c r="L106" s="81">
        <v>6</v>
      </c>
      <c r="M106" s="82">
        <v>7</v>
      </c>
      <c r="N106" s="82">
        <v>8</v>
      </c>
      <c r="O106" s="82">
        <v>9</v>
      </c>
      <c r="P106" s="82">
        <v>10</v>
      </c>
      <c r="Q106" s="82">
        <v>11</v>
      </c>
      <c r="R106" s="82">
        <v>12</v>
      </c>
      <c r="S106" s="82">
        <v>13</v>
      </c>
      <c r="T106" s="82">
        <v>14</v>
      </c>
      <c r="U106" s="82">
        <v>15</v>
      </c>
      <c r="V106" s="83"/>
      <c r="W106" s="84" t="s">
        <v>124</v>
      </c>
      <c r="X106" s="161" t="s">
        <v>2</v>
      </c>
      <c r="Y106" s="162" t="s">
        <v>125</v>
      </c>
      <c r="Z106" s="163" t="s">
        <v>126</v>
      </c>
      <c r="AA106" s="163" t="s">
        <v>127</v>
      </c>
      <c r="AB106" s="163" t="s">
        <v>128</v>
      </c>
      <c r="AC106" s="87" t="s">
        <v>129</v>
      </c>
      <c r="AD106" s="88" t="s">
        <v>130</v>
      </c>
      <c r="AE106" s="88" t="s">
        <v>131</v>
      </c>
      <c r="AF106" s="87" t="s">
        <v>132</v>
      </c>
      <c r="AG106" s="87" t="s">
        <v>133</v>
      </c>
      <c r="AH106" s="87" t="s">
        <v>134</v>
      </c>
      <c r="AI106" s="87" t="s">
        <v>135</v>
      </c>
      <c r="AJ106" s="87" t="s">
        <v>136</v>
      </c>
      <c r="AK106" s="87" t="s">
        <v>137</v>
      </c>
      <c r="AL106" s="87" t="s">
        <v>138</v>
      </c>
      <c r="AM106" s="87" t="s">
        <v>139</v>
      </c>
      <c r="AN106" s="74" t="s">
        <v>9</v>
      </c>
    </row>
    <row r="107" spans="1:40" ht="15">
      <c r="A107" s="110">
        <v>1</v>
      </c>
      <c r="B107" s="4" t="s">
        <v>78</v>
      </c>
      <c r="C107" s="9" t="s">
        <v>81</v>
      </c>
      <c r="D107" s="10">
        <v>1979</v>
      </c>
      <c r="E107" s="6" t="s">
        <v>82</v>
      </c>
      <c r="F107" s="111">
        <f>MIN(Y107:AM107)</f>
        <v>0.9340277777777778</v>
      </c>
      <c r="G107" s="15">
        <v>10</v>
      </c>
      <c r="H107" s="13">
        <v>9</v>
      </c>
      <c r="I107" s="13">
        <v>8</v>
      </c>
      <c r="J107" s="13">
        <v>8</v>
      </c>
      <c r="K107" s="39"/>
      <c r="L107" s="13">
        <v>9</v>
      </c>
      <c r="M107" s="13">
        <v>9</v>
      </c>
      <c r="N107" s="39"/>
      <c r="O107" s="39"/>
      <c r="P107" s="39"/>
      <c r="Q107" s="39"/>
      <c r="R107" s="39"/>
      <c r="S107" s="39"/>
      <c r="T107" s="39"/>
      <c r="U107" s="39"/>
      <c r="V107" s="112"/>
      <c r="W107" s="113">
        <f aca="true" t="shared" si="23" ref="W107:W123">IF(COUNTIF(G107:U107,"&gt;=0")&lt;11,SUM(G107:U107),SUM(LARGE(G107:U107,1),LARGE(G107:U107,2),LARGE(G107:U107,3),LARGE(G107:U107,4),LARGE(G107:U107,5),LARGE(G107:U107,6),LARGE(G107:U107,7),LARGE(G107:U107,8),LARGE(G107:U107,9),LARGE(G107:U107,10)))</f>
        <v>53</v>
      </c>
      <c r="X107" s="38">
        <f aca="true" t="shared" si="24" ref="X107:X123">SUM(COUNTIF(G107:U107,"&gt;-1"))</f>
        <v>6</v>
      </c>
      <c r="Y107" s="127">
        <v>0.9979166666666667</v>
      </c>
      <c r="Z107" s="116">
        <v>0.9694444444444444</v>
      </c>
      <c r="AA107" s="117">
        <v>0.9583333333333334</v>
      </c>
      <c r="AB107" s="117">
        <v>0.9430555555555555</v>
      </c>
      <c r="AC107" s="128"/>
      <c r="AD107" s="117">
        <v>0.9444444444444445</v>
      </c>
      <c r="AE107" s="117">
        <v>0.9340277777777778</v>
      </c>
      <c r="AF107" s="119"/>
      <c r="AG107" s="119"/>
      <c r="AH107" s="119"/>
      <c r="AI107" s="119"/>
      <c r="AJ107" s="119"/>
      <c r="AK107" s="119"/>
      <c r="AL107" s="119"/>
      <c r="AM107" s="119"/>
      <c r="AN107" s="120">
        <f t="shared" si="16"/>
        <v>0.20618714741231298</v>
      </c>
    </row>
    <row r="108" spans="1:40" ht="15">
      <c r="A108" s="110">
        <v>2</v>
      </c>
      <c r="B108" s="4" t="s">
        <v>78</v>
      </c>
      <c r="C108" s="14" t="s">
        <v>77</v>
      </c>
      <c r="D108" s="7">
        <v>1977</v>
      </c>
      <c r="E108" s="6" t="s">
        <v>73</v>
      </c>
      <c r="F108" s="111">
        <f>MIN(Y108:AM108)</f>
        <v>0.8881944444444444</v>
      </c>
      <c r="G108" s="121"/>
      <c r="H108" s="122"/>
      <c r="I108" s="13">
        <v>9</v>
      </c>
      <c r="J108" s="13">
        <v>9</v>
      </c>
      <c r="K108" s="5">
        <v>10</v>
      </c>
      <c r="L108" s="5">
        <v>10</v>
      </c>
      <c r="M108" s="5">
        <v>10</v>
      </c>
      <c r="N108" s="39"/>
      <c r="O108" s="39"/>
      <c r="P108" s="39"/>
      <c r="Q108" s="39"/>
      <c r="R108" s="39"/>
      <c r="S108" s="39"/>
      <c r="T108" s="39"/>
      <c r="U108" s="39"/>
      <c r="V108" s="112"/>
      <c r="W108" s="113">
        <f t="shared" si="23"/>
        <v>48</v>
      </c>
      <c r="X108" s="38">
        <f t="shared" si="24"/>
        <v>5</v>
      </c>
      <c r="Y108" s="194"/>
      <c r="Z108" s="189"/>
      <c r="AA108" s="117">
        <v>0.9451388888888889</v>
      </c>
      <c r="AB108" s="117">
        <v>0.9416666666666668</v>
      </c>
      <c r="AC108" s="117">
        <v>0.9090277777777778</v>
      </c>
      <c r="AD108" s="117">
        <v>0.8881944444444444</v>
      </c>
      <c r="AE108" s="117">
        <v>0.9229166666666666</v>
      </c>
      <c r="AF108" s="119"/>
      <c r="AG108" s="119"/>
      <c r="AH108" s="119"/>
      <c r="AI108" s="119"/>
      <c r="AJ108" s="119"/>
      <c r="AK108" s="119"/>
      <c r="AL108" s="119"/>
      <c r="AM108" s="119"/>
      <c r="AN108" s="120">
        <f t="shared" si="16"/>
        <v>0.19606941378464554</v>
      </c>
    </row>
    <row r="109" spans="1:40" ht="15">
      <c r="A109" s="110">
        <v>3</v>
      </c>
      <c r="B109" s="4" t="s">
        <v>78</v>
      </c>
      <c r="C109" s="9" t="s">
        <v>242</v>
      </c>
      <c r="D109" s="10">
        <v>1979</v>
      </c>
      <c r="E109" s="6" t="s">
        <v>29</v>
      </c>
      <c r="F109" s="111">
        <f>MIN(Y109:AM109)</f>
        <v>0.9638888888888889</v>
      </c>
      <c r="G109" s="16">
        <v>9</v>
      </c>
      <c r="H109" s="13">
        <v>8</v>
      </c>
      <c r="I109" s="13">
        <v>7</v>
      </c>
      <c r="J109" s="13">
        <v>7</v>
      </c>
      <c r="K109" s="13">
        <v>9</v>
      </c>
      <c r="L109" s="13">
        <v>6</v>
      </c>
      <c r="M109" s="39"/>
      <c r="N109" s="39"/>
      <c r="O109" s="39"/>
      <c r="P109" s="39"/>
      <c r="Q109" s="39"/>
      <c r="R109" s="39"/>
      <c r="S109" s="39"/>
      <c r="T109" s="39"/>
      <c r="U109" s="39"/>
      <c r="V109" s="112"/>
      <c r="W109" s="113">
        <f t="shared" si="23"/>
        <v>46</v>
      </c>
      <c r="X109" s="38">
        <f t="shared" si="24"/>
        <v>6</v>
      </c>
      <c r="Y109" s="187" t="s">
        <v>105</v>
      </c>
      <c r="Z109" s="195" t="s">
        <v>243</v>
      </c>
      <c r="AA109" s="195" t="s">
        <v>180</v>
      </c>
      <c r="AB109" s="117">
        <v>0.9826388888888888</v>
      </c>
      <c r="AC109" s="117">
        <v>0.9784722222222223</v>
      </c>
      <c r="AD109" s="117">
        <v>0.9638888888888889</v>
      </c>
      <c r="AE109" s="125"/>
      <c r="AF109" s="119"/>
      <c r="AG109" s="119"/>
      <c r="AH109" s="119"/>
      <c r="AI109" s="119"/>
      <c r="AJ109" s="119"/>
      <c r="AK109" s="133"/>
      <c r="AL109" s="119"/>
      <c r="AM109" s="119"/>
      <c r="AN109" s="120">
        <f t="shared" si="16"/>
        <v>0.21277900416973264</v>
      </c>
    </row>
    <row r="110" spans="1:40" ht="15">
      <c r="A110" s="110">
        <v>4</v>
      </c>
      <c r="B110" s="4" t="s">
        <v>78</v>
      </c>
      <c r="C110" s="2" t="s">
        <v>83</v>
      </c>
      <c r="D110" s="7">
        <v>1977</v>
      </c>
      <c r="E110" s="6" t="s">
        <v>23</v>
      </c>
      <c r="F110" s="111">
        <f>MIN(Y110:AM110)</f>
        <v>0.8923611111111112</v>
      </c>
      <c r="G110" s="121"/>
      <c r="H110" s="5">
        <v>10</v>
      </c>
      <c r="I110" s="5">
        <v>10</v>
      </c>
      <c r="J110" s="5">
        <v>10</v>
      </c>
      <c r="K110" s="39"/>
      <c r="L110" s="39"/>
      <c r="M110" s="13">
        <v>8</v>
      </c>
      <c r="N110" s="39"/>
      <c r="O110" s="39"/>
      <c r="P110" s="39"/>
      <c r="Q110" s="39"/>
      <c r="R110" s="39"/>
      <c r="S110" s="39"/>
      <c r="T110" s="39"/>
      <c r="U110" s="39"/>
      <c r="V110" s="112"/>
      <c r="W110" s="113">
        <f t="shared" si="23"/>
        <v>38</v>
      </c>
      <c r="X110" s="38">
        <f t="shared" si="24"/>
        <v>4</v>
      </c>
      <c r="Y110" s="165"/>
      <c r="Z110" s="116">
        <v>0.9500000000000001</v>
      </c>
      <c r="AA110" s="117">
        <v>0.9284722222222223</v>
      </c>
      <c r="AB110" s="117">
        <v>0.8923611111111112</v>
      </c>
      <c r="AC110" s="128"/>
      <c r="AD110" s="125"/>
      <c r="AE110" s="117">
        <v>0.94375</v>
      </c>
      <c r="AF110" s="119"/>
      <c r="AG110" s="119"/>
      <c r="AH110" s="119"/>
      <c r="AI110" s="119"/>
      <c r="AJ110" s="119"/>
      <c r="AK110" s="119"/>
      <c r="AL110" s="119"/>
      <c r="AM110" s="119"/>
      <c r="AN110" s="120">
        <f t="shared" si="16"/>
        <v>0.19698920775079715</v>
      </c>
    </row>
    <row r="111" spans="1:40" ht="15">
      <c r="A111" s="110">
        <v>5</v>
      </c>
      <c r="B111" s="4" t="s">
        <v>78</v>
      </c>
      <c r="C111" s="14" t="s">
        <v>104</v>
      </c>
      <c r="D111" s="7">
        <v>1976</v>
      </c>
      <c r="E111" s="6" t="s">
        <v>23</v>
      </c>
      <c r="F111" s="145" t="s">
        <v>105</v>
      </c>
      <c r="G111" s="16">
        <v>8</v>
      </c>
      <c r="H111" s="13">
        <v>6</v>
      </c>
      <c r="I111" s="13">
        <v>4</v>
      </c>
      <c r="J111" s="13">
        <v>3</v>
      </c>
      <c r="K111" s="13">
        <v>3</v>
      </c>
      <c r="L111" s="13">
        <v>4</v>
      </c>
      <c r="M111" s="13">
        <v>4</v>
      </c>
      <c r="N111" s="39"/>
      <c r="O111" s="39"/>
      <c r="P111" s="39"/>
      <c r="Q111" s="39"/>
      <c r="R111" s="39"/>
      <c r="S111" s="39"/>
      <c r="T111" s="39"/>
      <c r="U111" s="39"/>
      <c r="V111" s="112"/>
      <c r="W111" s="113">
        <f t="shared" si="23"/>
        <v>32</v>
      </c>
      <c r="X111" s="114">
        <f t="shared" si="24"/>
        <v>7</v>
      </c>
      <c r="Y111" s="174" t="s">
        <v>244</v>
      </c>
      <c r="Z111" s="174" t="s">
        <v>245</v>
      </c>
      <c r="AA111" s="131" t="s">
        <v>246</v>
      </c>
      <c r="AB111" s="131" t="s">
        <v>247</v>
      </c>
      <c r="AC111" s="131" t="s">
        <v>248</v>
      </c>
      <c r="AD111" s="131" t="s">
        <v>245</v>
      </c>
      <c r="AE111" s="131" t="s">
        <v>105</v>
      </c>
      <c r="AF111" s="119"/>
      <c r="AG111" s="119"/>
      <c r="AH111" s="119"/>
      <c r="AI111" s="119"/>
      <c r="AJ111" s="119"/>
      <c r="AK111" s="119"/>
      <c r="AL111" s="119"/>
      <c r="AM111" s="119"/>
      <c r="AN111" s="120">
        <f t="shared" si="16"/>
        <v>0.23546725533480498</v>
      </c>
    </row>
    <row r="112" spans="1:40" ht="15">
      <c r="A112" s="110">
        <v>6</v>
      </c>
      <c r="B112" s="4" t="s">
        <v>78</v>
      </c>
      <c r="C112" s="14" t="s">
        <v>84</v>
      </c>
      <c r="D112" s="7">
        <v>1992</v>
      </c>
      <c r="E112" s="6" t="s">
        <v>27</v>
      </c>
      <c r="F112" s="111">
        <f>MIN(Y112:AM112)</f>
        <v>0.9458333333333333</v>
      </c>
      <c r="G112" s="121"/>
      <c r="H112" s="122"/>
      <c r="I112" s="122"/>
      <c r="J112" s="13">
        <v>4</v>
      </c>
      <c r="K112" s="13">
        <v>8</v>
      </c>
      <c r="L112" s="13">
        <v>8</v>
      </c>
      <c r="M112" s="13">
        <v>7</v>
      </c>
      <c r="N112" s="39"/>
      <c r="O112" s="39"/>
      <c r="P112" s="39"/>
      <c r="Q112" s="39"/>
      <c r="R112" s="39"/>
      <c r="S112" s="39"/>
      <c r="T112" s="39"/>
      <c r="U112" s="39"/>
      <c r="V112" s="112"/>
      <c r="W112" s="113">
        <f t="shared" si="23"/>
        <v>27</v>
      </c>
      <c r="X112" s="38">
        <f t="shared" si="24"/>
        <v>4</v>
      </c>
      <c r="Y112" s="194"/>
      <c r="Z112" s="189"/>
      <c r="AA112" s="125"/>
      <c r="AB112" s="195" t="s">
        <v>249</v>
      </c>
      <c r="AC112" s="195" t="s">
        <v>206</v>
      </c>
      <c r="AD112" s="117">
        <v>0.9458333333333333</v>
      </c>
      <c r="AE112" s="117">
        <v>0.9486111111111111</v>
      </c>
      <c r="AF112" s="119"/>
      <c r="AG112" s="119"/>
      <c r="AH112" s="133"/>
      <c r="AI112" s="119"/>
      <c r="AJ112" s="119"/>
      <c r="AK112" s="119"/>
      <c r="AL112" s="119"/>
      <c r="AM112" s="119"/>
      <c r="AN112" s="120">
        <f t="shared" si="16"/>
        <v>0.20879323031640912</v>
      </c>
    </row>
    <row r="113" spans="1:40" ht="15">
      <c r="A113" s="110">
        <v>7</v>
      </c>
      <c r="B113" s="4" t="s">
        <v>78</v>
      </c>
      <c r="C113" s="2" t="s">
        <v>250</v>
      </c>
      <c r="D113" s="7">
        <v>1988</v>
      </c>
      <c r="E113" s="6" t="s">
        <v>48</v>
      </c>
      <c r="F113" s="145" t="s">
        <v>208</v>
      </c>
      <c r="G113" s="121"/>
      <c r="H113" s="122"/>
      <c r="I113" s="122"/>
      <c r="J113" s="13">
        <v>5</v>
      </c>
      <c r="K113" s="13">
        <v>6</v>
      </c>
      <c r="L113" s="13">
        <v>5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112"/>
      <c r="W113" s="113">
        <f t="shared" si="23"/>
        <v>16</v>
      </c>
      <c r="X113" s="38">
        <f t="shared" si="24"/>
        <v>3</v>
      </c>
      <c r="Y113" s="194"/>
      <c r="Z113" s="194"/>
      <c r="AA113" s="189"/>
      <c r="AB113" s="131" t="s">
        <v>251</v>
      </c>
      <c r="AC113" s="131" t="s">
        <v>252</v>
      </c>
      <c r="AD113" s="131" t="s">
        <v>208</v>
      </c>
      <c r="AE113" s="125"/>
      <c r="AF113" s="119"/>
      <c r="AG113" s="119"/>
      <c r="AH113" s="133"/>
      <c r="AI113" s="119"/>
      <c r="AJ113" s="119"/>
      <c r="AK113" s="119"/>
      <c r="AL113" s="119"/>
      <c r="AM113" s="119"/>
      <c r="AN113" s="120">
        <f t="shared" si="16"/>
        <v>0.22504292371842038</v>
      </c>
    </row>
    <row r="114" spans="1:40" ht="15">
      <c r="A114" s="110">
        <v>8</v>
      </c>
      <c r="B114" s="4" t="s">
        <v>78</v>
      </c>
      <c r="C114" s="9" t="s">
        <v>253</v>
      </c>
      <c r="D114" s="7">
        <v>1986</v>
      </c>
      <c r="E114" s="6" t="s">
        <v>63</v>
      </c>
      <c r="F114" s="198" t="s">
        <v>254</v>
      </c>
      <c r="G114" s="121"/>
      <c r="H114" s="13">
        <v>7</v>
      </c>
      <c r="I114" s="122"/>
      <c r="J114" s="122"/>
      <c r="K114" s="13">
        <v>4</v>
      </c>
      <c r="L114" s="13">
        <v>3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112"/>
      <c r="W114" s="113">
        <f t="shared" si="23"/>
        <v>14</v>
      </c>
      <c r="X114" s="38">
        <f t="shared" si="24"/>
        <v>3</v>
      </c>
      <c r="Y114" s="167"/>
      <c r="Z114" s="187" t="s">
        <v>105</v>
      </c>
      <c r="AA114" s="125"/>
      <c r="AB114" s="189"/>
      <c r="AC114" s="195" t="s">
        <v>254</v>
      </c>
      <c r="AD114" s="131" t="s">
        <v>255</v>
      </c>
      <c r="AE114" s="125"/>
      <c r="AF114" s="119"/>
      <c r="AG114" s="119"/>
      <c r="AH114" s="133"/>
      <c r="AI114" s="119"/>
      <c r="AJ114" s="119"/>
      <c r="AK114" s="119"/>
      <c r="AL114" s="119"/>
      <c r="AM114" s="119"/>
      <c r="AN114" s="120">
        <f t="shared" si="16"/>
        <v>0.2297951925435369</v>
      </c>
    </row>
    <row r="115" spans="1:40" ht="15">
      <c r="A115" s="110">
        <v>9</v>
      </c>
      <c r="B115" s="4" t="s">
        <v>78</v>
      </c>
      <c r="C115" s="14" t="s">
        <v>256</v>
      </c>
      <c r="D115" s="7">
        <v>1977</v>
      </c>
      <c r="E115" s="6"/>
      <c r="F115" s="198" t="s">
        <v>257</v>
      </c>
      <c r="G115" s="121"/>
      <c r="H115" s="122"/>
      <c r="I115" s="13">
        <v>5</v>
      </c>
      <c r="J115" s="122"/>
      <c r="K115" s="13">
        <v>7</v>
      </c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112"/>
      <c r="W115" s="113">
        <f t="shared" si="23"/>
        <v>12</v>
      </c>
      <c r="X115" s="38">
        <f t="shared" si="24"/>
        <v>2</v>
      </c>
      <c r="Y115" s="194"/>
      <c r="Z115" s="189"/>
      <c r="AA115" s="195" t="s">
        <v>258</v>
      </c>
      <c r="AB115" s="189"/>
      <c r="AC115" s="195" t="s">
        <v>257</v>
      </c>
      <c r="AD115" s="189"/>
      <c r="AE115" s="125"/>
      <c r="AF115" s="119"/>
      <c r="AG115" s="119"/>
      <c r="AH115" s="133"/>
      <c r="AI115" s="119"/>
      <c r="AJ115" s="119"/>
      <c r="AK115" s="119"/>
      <c r="AL115" s="119"/>
      <c r="AM115" s="119"/>
      <c r="AN115" s="120">
        <f t="shared" si="16"/>
        <v>0.22718910963944072</v>
      </c>
    </row>
    <row r="116" spans="1:40" ht="15">
      <c r="A116" s="110">
        <v>10</v>
      </c>
      <c r="B116" s="4" t="s">
        <v>78</v>
      </c>
      <c r="C116" s="14" t="s">
        <v>92</v>
      </c>
      <c r="D116" s="7">
        <v>1976</v>
      </c>
      <c r="E116" s="6" t="s">
        <v>66</v>
      </c>
      <c r="F116" s="111">
        <f>MIN(Y116:AM116)</f>
        <v>0.9715277777777778</v>
      </c>
      <c r="G116" s="121"/>
      <c r="H116" s="122"/>
      <c r="I116" s="13">
        <v>6</v>
      </c>
      <c r="J116" s="122"/>
      <c r="K116" s="39"/>
      <c r="L116" s="39"/>
      <c r="M116" s="13">
        <v>5</v>
      </c>
      <c r="N116" s="39"/>
      <c r="O116" s="39"/>
      <c r="P116" s="39"/>
      <c r="Q116" s="39"/>
      <c r="R116" s="39"/>
      <c r="S116" s="39"/>
      <c r="T116" s="39"/>
      <c r="U116" s="39"/>
      <c r="V116" s="112"/>
      <c r="W116" s="113">
        <f t="shared" si="23"/>
        <v>11</v>
      </c>
      <c r="X116" s="38">
        <f t="shared" si="24"/>
        <v>2</v>
      </c>
      <c r="Y116" s="194"/>
      <c r="Z116" s="194"/>
      <c r="AA116" s="195" t="s">
        <v>259</v>
      </c>
      <c r="AB116" s="189"/>
      <c r="AC116" s="128"/>
      <c r="AD116" s="189"/>
      <c r="AE116" s="117">
        <v>0.9715277777777778</v>
      </c>
      <c r="AF116" s="119"/>
      <c r="AG116" s="119"/>
      <c r="AH116" s="133"/>
      <c r="AI116" s="119"/>
      <c r="AJ116" s="119"/>
      <c r="AK116" s="119"/>
      <c r="AL116" s="119"/>
      <c r="AM116" s="119"/>
      <c r="AN116" s="120">
        <f t="shared" si="16"/>
        <v>0.2144652931076772</v>
      </c>
    </row>
    <row r="117" spans="1:40" ht="15">
      <c r="A117" s="110">
        <v>11</v>
      </c>
      <c r="B117" s="4" t="s">
        <v>60</v>
      </c>
      <c r="C117" s="14" t="s">
        <v>108</v>
      </c>
      <c r="D117" s="7">
        <v>1976</v>
      </c>
      <c r="E117" s="6" t="s">
        <v>73</v>
      </c>
      <c r="F117" s="145" t="s">
        <v>260</v>
      </c>
      <c r="G117" s="121"/>
      <c r="H117" s="122"/>
      <c r="I117" s="122"/>
      <c r="J117" s="122"/>
      <c r="K117" s="13">
        <v>4</v>
      </c>
      <c r="L117" s="13">
        <v>2</v>
      </c>
      <c r="M117" s="13">
        <v>3</v>
      </c>
      <c r="N117" s="39"/>
      <c r="O117" s="39"/>
      <c r="P117" s="39"/>
      <c r="Q117" s="39"/>
      <c r="R117" s="39"/>
      <c r="S117" s="39"/>
      <c r="T117" s="39"/>
      <c r="U117" s="39"/>
      <c r="V117" s="112"/>
      <c r="W117" s="113">
        <f t="shared" si="23"/>
        <v>9</v>
      </c>
      <c r="X117" s="38">
        <f t="shared" si="24"/>
        <v>3</v>
      </c>
      <c r="Y117" s="194"/>
      <c r="Z117" s="189"/>
      <c r="AA117" s="189"/>
      <c r="AB117" s="189"/>
      <c r="AC117" s="195" t="s">
        <v>260</v>
      </c>
      <c r="AD117" s="195" t="s">
        <v>261</v>
      </c>
      <c r="AE117" s="195" t="s">
        <v>109</v>
      </c>
      <c r="AF117" s="133"/>
      <c r="AG117" s="133"/>
      <c r="AH117" s="133"/>
      <c r="AI117" s="133"/>
      <c r="AJ117" s="133"/>
      <c r="AK117" s="119"/>
      <c r="AL117" s="133"/>
      <c r="AM117" s="133"/>
      <c r="AN117" s="120">
        <f>SUM(F117/4.53)</f>
        <v>0.24175251410350745</v>
      </c>
    </row>
    <row r="118" spans="1:40" ht="15">
      <c r="A118" s="110">
        <v>12</v>
      </c>
      <c r="B118" s="4" t="s">
        <v>78</v>
      </c>
      <c r="C118" s="14" t="s">
        <v>262</v>
      </c>
      <c r="D118" s="7">
        <v>1987</v>
      </c>
      <c r="E118" s="6" t="s">
        <v>88</v>
      </c>
      <c r="F118" s="198" t="s">
        <v>157</v>
      </c>
      <c r="G118" s="121"/>
      <c r="H118" s="121"/>
      <c r="I118" s="16">
        <v>3</v>
      </c>
      <c r="J118" s="16">
        <v>6</v>
      </c>
      <c r="K118" s="166"/>
      <c r="L118" s="166"/>
      <c r="M118" s="39"/>
      <c r="N118" s="39"/>
      <c r="O118" s="39"/>
      <c r="P118" s="39"/>
      <c r="Q118" s="39"/>
      <c r="R118" s="39"/>
      <c r="S118" s="39"/>
      <c r="T118" s="39"/>
      <c r="U118" s="39"/>
      <c r="V118" s="112"/>
      <c r="W118" s="113">
        <f t="shared" si="23"/>
        <v>9</v>
      </c>
      <c r="X118" s="38">
        <f t="shared" si="24"/>
        <v>2</v>
      </c>
      <c r="Y118" s="194"/>
      <c r="Z118" s="194"/>
      <c r="AA118" s="187" t="s">
        <v>263</v>
      </c>
      <c r="AB118" s="195" t="s">
        <v>157</v>
      </c>
      <c r="AC118" s="128"/>
      <c r="AD118" s="189"/>
      <c r="AE118" s="125"/>
      <c r="AF118" s="133"/>
      <c r="AG118" s="133"/>
      <c r="AH118" s="133"/>
      <c r="AI118" s="133"/>
      <c r="AJ118" s="133"/>
      <c r="AK118" s="119"/>
      <c r="AL118" s="133"/>
      <c r="AM118" s="133"/>
      <c r="AN118" s="120">
        <f>SUM(F118/4.53)</f>
        <v>0.22105714986509686</v>
      </c>
    </row>
    <row r="119" spans="1:40" ht="15">
      <c r="A119" s="110">
        <v>13</v>
      </c>
      <c r="B119" s="4" t="s">
        <v>78</v>
      </c>
      <c r="C119" s="14" t="s">
        <v>264</v>
      </c>
      <c r="D119" s="7">
        <v>1993</v>
      </c>
      <c r="E119" s="6" t="s">
        <v>88</v>
      </c>
      <c r="F119" s="111">
        <f>MIN(Y119:AM119)</f>
        <v>0.9597222222222223</v>
      </c>
      <c r="G119" s="121"/>
      <c r="H119" s="122"/>
      <c r="I119" s="122"/>
      <c r="J119" s="122"/>
      <c r="K119" s="122"/>
      <c r="L119" s="13">
        <v>7</v>
      </c>
      <c r="M119" s="122"/>
      <c r="N119" s="122"/>
      <c r="O119" s="39"/>
      <c r="P119" s="39"/>
      <c r="Q119" s="39"/>
      <c r="R119" s="39"/>
      <c r="S119" s="39"/>
      <c r="T119" s="39"/>
      <c r="U119" s="39"/>
      <c r="V119" s="112"/>
      <c r="W119" s="113">
        <f t="shared" si="23"/>
        <v>7</v>
      </c>
      <c r="X119" s="38">
        <f t="shared" si="24"/>
        <v>1</v>
      </c>
      <c r="Y119" s="194"/>
      <c r="Z119" s="194"/>
      <c r="AA119" s="189"/>
      <c r="AB119" s="189"/>
      <c r="AC119" s="189"/>
      <c r="AD119" s="117">
        <v>0.9597222222222223</v>
      </c>
      <c r="AE119" s="189"/>
      <c r="AF119" s="119"/>
      <c r="AG119" s="119"/>
      <c r="AH119" s="133"/>
      <c r="AI119" s="119"/>
      <c r="AJ119" s="119"/>
      <c r="AK119" s="119"/>
      <c r="AL119" s="119"/>
      <c r="AM119" s="119"/>
      <c r="AN119" s="120">
        <f t="shared" si="16"/>
        <v>0.21185921020358106</v>
      </c>
    </row>
    <row r="120" spans="1:40" ht="15">
      <c r="A120" s="110">
        <v>14</v>
      </c>
      <c r="B120" s="4" t="s">
        <v>78</v>
      </c>
      <c r="C120" s="14" t="s">
        <v>87</v>
      </c>
      <c r="D120" s="7">
        <v>1991</v>
      </c>
      <c r="E120" s="6" t="s">
        <v>88</v>
      </c>
      <c r="F120" s="111">
        <f>MIN(Y120:AM120)</f>
        <v>0.9562499999999999</v>
      </c>
      <c r="G120" s="121"/>
      <c r="H120" s="122"/>
      <c r="I120" s="122"/>
      <c r="J120" s="122"/>
      <c r="K120" s="39"/>
      <c r="L120" s="39"/>
      <c r="M120" s="13">
        <v>6</v>
      </c>
      <c r="N120" s="39"/>
      <c r="O120" s="39"/>
      <c r="P120" s="39"/>
      <c r="Q120" s="39"/>
      <c r="R120" s="39"/>
      <c r="S120" s="39"/>
      <c r="T120" s="39"/>
      <c r="U120" s="39"/>
      <c r="V120" s="112"/>
      <c r="W120" s="113">
        <f t="shared" si="23"/>
        <v>6</v>
      </c>
      <c r="X120" s="38">
        <f t="shared" si="24"/>
        <v>1</v>
      </c>
      <c r="Y120" s="194"/>
      <c r="Z120" s="194"/>
      <c r="AA120" s="125"/>
      <c r="AB120" s="189"/>
      <c r="AC120" s="128"/>
      <c r="AD120" s="189"/>
      <c r="AE120" s="117">
        <v>0.9562499999999999</v>
      </c>
      <c r="AF120" s="119"/>
      <c r="AG120" s="119"/>
      <c r="AH120" s="133"/>
      <c r="AI120" s="119"/>
      <c r="AJ120" s="119"/>
      <c r="AK120" s="119"/>
      <c r="AL120" s="119"/>
      <c r="AM120" s="119"/>
      <c r="AN120" s="120">
        <f t="shared" si="16"/>
        <v>0.21109271523178805</v>
      </c>
    </row>
    <row r="121" spans="1:40" ht="15">
      <c r="A121" s="110">
        <v>15</v>
      </c>
      <c r="B121" s="4" t="s">
        <v>78</v>
      </c>
      <c r="C121" s="14" t="s">
        <v>265</v>
      </c>
      <c r="D121" s="7">
        <v>1988</v>
      </c>
      <c r="E121" s="6" t="s">
        <v>118</v>
      </c>
      <c r="F121" s="145" t="s">
        <v>266</v>
      </c>
      <c r="G121" s="121"/>
      <c r="H121" s="16">
        <v>5</v>
      </c>
      <c r="I121" s="122"/>
      <c r="J121" s="122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112"/>
      <c r="W121" s="113">
        <f t="shared" si="23"/>
        <v>5</v>
      </c>
      <c r="X121" s="38">
        <f t="shared" si="24"/>
        <v>1</v>
      </c>
      <c r="Y121" s="194"/>
      <c r="Z121" s="174" t="s">
        <v>266</v>
      </c>
      <c r="AA121" s="125"/>
      <c r="AB121" s="189"/>
      <c r="AC121" s="128"/>
      <c r="AD121" s="189"/>
      <c r="AE121" s="125"/>
      <c r="AF121" s="119"/>
      <c r="AG121" s="119"/>
      <c r="AH121" s="133"/>
      <c r="AI121" s="119"/>
      <c r="AJ121" s="119"/>
      <c r="AK121" s="119"/>
      <c r="AL121" s="119"/>
      <c r="AM121" s="119"/>
      <c r="AN121" s="120">
        <f t="shared" si="16"/>
        <v>0.24681138091734117</v>
      </c>
    </row>
    <row r="122" spans="1:40" ht="15">
      <c r="A122" s="110">
        <v>16</v>
      </c>
      <c r="B122" s="4" t="s">
        <v>78</v>
      </c>
      <c r="C122" s="14" t="s">
        <v>110</v>
      </c>
      <c r="D122" s="7">
        <v>1977</v>
      </c>
      <c r="E122" s="6" t="s">
        <v>66</v>
      </c>
      <c r="F122" s="145" t="s">
        <v>111</v>
      </c>
      <c r="G122" s="121"/>
      <c r="H122" s="121"/>
      <c r="I122" s="122"/>
      <c r="J122" s="122"/>
      <c r="K122" s="39"/>
      <c r="L122" s="39"/>
      <c r="M122" s="13">
        <v>2</v>
      </c>
      <c r="N122" s="39"/>
      <c r="O122" s="39"/>
      <c r="P122" s="39"/>
      <c r="Q122" s="39"/>
      <c r="R122" s="39"/>
      <c r="S122" s="39"/>
      <c r="T122" s="39"/>
      <c r="U122" s="39"/>
      <c r="V122" s="112"/>
      <c r="W122" s="113">
        <f t="shared" si="23"/>
        <v>2</v>
      </c>
      <c r="X122" s="38">
        <f t="shared" si="24"/>
        <v>1</v>
      </c>
      <c r="Y122" s="194"/>
      <c r="Z122" s="194"/>
      <c r="AA122" s="125"/>
      <c r="AB122" s="189"/>
      <c r="AC122" s="128"/>
      <c r="AD122" s="189"/>
      <c r="AE122" s="131" t="s">
        <v>111</v>
      </c>
      <c r="AF122" s="119"/>
      <c r="AG122" s="119"/>
      <c r="AH122" s="133"/>
      <c r="AI122" s="119"/>
      <c r="AJ122" s="119"/>
      <c r="AK122" s="119"/>
      <c r="AL122" s="119"/>
      <c r="AM122" s="119"/>
      <c r="AN122" s="120">
        <f t="shared" si="16"/>
        <v>0.2642874662742212</v>
      </c>
    </row>
    <row r="123" spans="1:40" ht="15">
      <c r="A123" s="110">
        <v>17</v>
      </c>
      <c r="B123" s="4" t="s">
        <v>78</v>
      </c>
      <c r="C123" s="14" t="s">
        <v>267</v>
      </c>
      <c r="D123" s="7">
        <v>1976</v>
      </c>
      <c r="E123" s="6" t="s">
        <v>200</v>
      </c>
      <c r="F123" s="198" t="s">
        <v>268</v>
      </c>
      <c r="G123" s="121"/>
      <c r="H123" s="122"/>
      <c r="I123" s="122"/>
      <c r="J123" s="13">
        <v>2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112"/>
      <c r="W123" s="113">
        <f t="shared" si="23"/>
        <v>2</v>
      </c>
      <c r="X123" s="38">
        <f t="shared" si="24"/>
        <v>1</v>
      </c>
      <c r="Y123" s="194"/>
      <c r="Z123" s="194"/>
      <c r="AA123" s="125"/>
      <c r="AB123" s="195" t="s">
        <v>268</v>
      </c>
      <c r="AC123" s="128"/>
      <c r="AD123" s="189"/>
      <c r="AE123" s="125"/>
      <c r="AF123" s="119"/>
      <c r="AG123" s="119"/>
      <c r="AH123" s="133"/>
      <c r="AI123" s="119"/>
      <c r="AJ123" s="119"/>
      <c r="AK123" s="119"/>
      <c r="AL123" s="119"/>
      <c r="AM123" s="119"/>
      <c r="AN123" s="120">
        <f t="shared" si="16"/>
        <v>0.23807333823890114</v>
      </c>
    </row>
    <row r="124" spans="1:40" ht="15">
      <c r="A124" s="146">
        <v>17</v>
      </c>
      <c r="B124" s="147"/>
      <c r="C124" s="2"/>
      <c r="D124" s="148"/>
      <c r="E124" s="149"/>
      <c r="F124" s="150"/>
      <c r="G124" s="151">
        <f aca="true" t="shared" si="25" ref="G124:M124">SUM(COUNTIF(G107:G123,"&gt;-1"))</f>
        <v>3</v>
      </c>
      <c r="H124" s="151">
        <f t="shared" si="25"/>
        <v>6</v>
      </c>
      <c r="I124" s="151">
        <f t="shared" si="25"/>
        <v>8</v>
      </c>
      <c r="J124" s="151">
        <f t="shared" si="25"/>
        <v>9</v>
      </c>
      <c r="K124" s="151">
        <f t="shared" si="25"/>
        <v>8</v>
      </c>
      <c r="L124" s="151">
        <f t="shared" si="25"/>
        <v>9</v>
      </c>
      <c r="M124" s="151">
        <f t="shared" si="25"/>
        <v>9</v>
      </c>
      <c r="N124" s="152">
        <f aca="true" t="shared" si="26" ref="N124:U124">SUM(COUNTIF(N107:N112,"&gt;-1"))</f>
        <v>0</v>
      </c>
      <c r="O124" s="152">
        <f t="shared" si="26"/>
        <v>0</v>
      </c>
      <c r="P124" s="152">
        <f t="shared" si="26"/>
        <v>0</v>
      </c>
      <c r="Q124" s="152">
        <f t="shared" si="26"/>
        <v>0</v>
      </c>
      <c r="R124" s="152">
        <f t="shared" si="26"/>
        <v>0</v>
      </c>
      <c r="S124" s="152">
        <f t="shared" si="26"/>
        <v>0</v>
      </c>
      <c r="T124" s="152">
        <f t="shared" si="26"/>
        <v>0</v>
      </c>
      <c r="U124" s="152">
        <f t="shared" si="26"/>
        <v>0</v>
      </c>
      <c r="V124" s="181"/>
      <c r="W124" s="154"/>
      <c r="X124" s="155"/>
      <c r="Y124" s="156"/>
      <c r="Z124" s="157"/>
      <c r="AA124" s="157"/>
      <c r="AB124" s="186"/>
      <c r="AC124" s="201"/>
      <c r="AD124" s="200"/>
      <c r="AE124" s="200"/>
      <c r="AF124" s="202"/>
      <c r="AG124" s="202"/>
      <c r="AH124" s="202"/>
      <c r="AI124" s="202"/>
      <c r="AJ124" s="202"/>
      <c r="AK124" s="202"/>
      <c r="AL124" s="202"/>
      <c r="AM124" s="202"/>
      <c r="AN124" s="203"/>
    </row>
    <row r="125" spans="1:40" ht="15">
      <c r="A125" s="73" t="s">
        <v>121</v>
      </c>
      <c r="B125" s="74" t="s">
        <v>6</v>
      </c>
      <c r="C125" s="75" t="s">
        <v>3</v>
      </c>
      <c r="D125" s="76" t="s">
        <v>122</v>
      </c>
      <c r="E125" s="77" t="s">
        <v>123</v>
      </c>
      <c r="F125" s="78" t="s">
        <v>25</v>
      </c>
      <c r="G125" s="79">
        <v>1</v>
      </c>
      <c r="H125" s="80">
        <v>2</v>
      </c>
      <c r="I125" s="80">
        <v>3</v>
      </c>
      <c r="J125" s="80">
        <v>4</v>
      </c>
      <c r="K125" s="81">
        <v>5</v>
      </c>
      <c r="L125" s="81">
        <v>6</v>
      </c>
      <c r="M125" s="82">
        <v>7</v>
      </c>
      <c r="N125" s="82">
        <v>8</v>
      </c>
      <c r="O125" s="82">
        <v>9</v>
      </c>
      <c r="P125" s="82">
        <v>10</v>
      </c>
      <c r="Q125" s="82">
        <v>11</v>
      </c>
      <c r="R125" s="82">
        <v>12</v>
      </c>
      <c r="S125" s="82">
        <v>13</v>
      </c>
      <c r="T125" s="82">
        <v>14</v>
      </c>
      <c r="U125" s="82">
        <v>15</v>
      </c>
      <c r="V125" s="83"/>
      <c r="W125" s="84" t="s">
        <v>124</v>
      </c>
      <c r="X125" s="161" t="s">
        <v>2</v>
      </c>
      <c r="Y125" s="162" t="s">
        <v>125</v>
      </c>
      <c r="Z125" s="163" t="s">
        <v>126</v>
      </c>
      <c r="AA125" s="163" t="s">
        <v>127</v>
      </c>
      <c r="AB125" s="163" t="s">
        <v>128</v>
      </c>
      <c r="AC125" s="87" t="s">
        <v>129</v>
      </c>
      <c r="AD125" s="88" t="s">
        <v>130</v>
      </c>
      <c r="AE125" s="88" t="s">
        <v>131</v>
      </c>
      <c r="AF125" s="87" t="s">
        <v>132</v>
      </c>
      <c r="AG125" s="87" t="s">
        <v>133</v>
      </c>
      <c r="AH125" s="87" t="s">
        <v>134</v>
      </c>
      <c r="AI125" s="87" t="s">
        <v>135</v>
      </c>
      <c r="AJ125" s="87" t="s">
        <v>136</v>
      </c>
      <c r="AK125" s="87" t="s">
        <v>137</v>
      </c>
      <c r="AL125" s="87" t="s">
        <v>138</v>
      </c>
      <c r="AM125" s="87" t="s">
        <v>139</v>
      </c>
      <c r="AN125" s="74" t="s">
        <v>9</v>
      </c>
    </row>
    <row r="126" spans="1:40" ht="15">
      <c r="A126" s="110">
        <v>1</v>
      </c>
      <c r="B126" s="4" t="s">
        <v>60</v>
      </c>
      <c r="C126" s="2" t="s">
        <v>59</v>
      </c>
      <c r="D126" s="7">
        <v>1975</v>
      </c>
      <c r="E126" s="6" t="s">
        <v>23</v>
      </c>
      <c r="F126" s="111">
        <f>MIN(Y126:AM126)</f>
        <v>0.8208333333333333</v>
      </c>
      <c r="G126" s="15">
        <v>10</v>
      </c>
      <c r="H126" s="5">
        <v>10</v>
      </c>
      <c r="I126" s="5">
        <v>10</v>
      </c>
      <c r="J126" s="13">
        <v>9</v>
      </c>
      <c r="K126" s="5">
        <v>10</v>
      </c>
      <c r="L126" s="5">
        <v>10</v>
      </c>
      <c r="M126" s="5">
        <v>10</v>
      </c>
      <c r="N126" s="39"/>
      <c r="O126" s="39"/>
      <c r="P126" s="39"/>
      <c r="Q126" s="39"/>
      <c r="R126" s="39"/>
      <c r="S126" s="39"/>
      <c r="T126" s="39"/>
      <c r="U126" s="39"/>
      <c r="V126" s="112"/>
      <c r="W126" s="113">
        <f aca="true" t="shared" si="27" ref="W126:W132">IF(COUNTIF(G126:U126,"&gt;=0")&lt;11,SUM(G126:U126),SUM(LARGE(G126:U126,1),LARGE(G126:U126,2),LARGE(G126:U126,3),LARGE(G126:U126,4),LARGE(G126:U126,5),LARGE(G126:U126,6),LARGE(G126:U126,7),LARGE(G126:U126,8),LARGE(G126:U126,9),LARGE(G126:U126,10)))</f>
        <v>69</v>
      </c>
      <c r="X126" s="114">
        <f aca="true" t="shared" si="28" ref="X126:X132">SUM(COUNTIF(G126:U126,"&gt;-1"))</f>
        <v>7</v>
      </c>
      <c r="Y126" s="127">
        <v>0.8743055555555556</v>
      </c>
      <c r="Z126" s="116">
        <v>0.8284722222222222</v>
      </c>
      <c r="AA126" s="117">
        <v>0.8208333333333333</v>
      </c>
      <c r="AB126" s="117">
        <v>0.8520833333333333</v>
      </c>
      <c r="AC126" s="117">
        <v>0.8229166666666666</v>
      </c>
      <c r="AD126" s="117">
        <v>0.8319444444444444</v>
      </c>
      <c r="AE126" s="117">
        <v>0.8347222222222223</v>
      </c>
      <c r="AF126" s="119"/>
      <c r="AG126" s="119"/>
      <c r="AH126" s="119"/>
      <c r="AI126" s="119"/>
      <c r="AJ126" s="119"/>
      <c r="AK126" s="119"/>
      <c r="AL126" s="119"/>
      <c r="AM126" s="119"/>
      <c r="AN126" s="120">
        <f aca="true" t="shared" si="29" ref="AN126:AN132">SUM(F126/4.53)</f>
        <v>0.18119941133186165</v>
      </c>
    </row>
    <row r="127" spans="1:40" ht="15">
      <c r="A127" s="110">
        <v>2</v>
      </c>
      <c r="B127" s="4" t="s">
        <v>60</v>
      </c>
      <c r="C127" s="14" t="s">
        <v>70</v>
      </c>
      <c r="D127" s="7">
        <v>1964</v>
      </c>
      <c r="E127" s="6" t="s">
        <v>71</v>
      </c>
      <c r="F127" s="111">
        <f>MIN(Y127:AM127)</f>
        <v>0.8298611111111112</v>
      </c>
      <c r="G127" s="16">
        <v>9</v>
      </c>
      <c r="H127" s="13">
        <v>9</v>
      </c>
      <c r="I127" s="13">
        <v>9</v>
      </c>
      <c r="J127" s="5">
        <v>10</v>
      </c>
      <c r="K127" s="13">
        <v>9</v>
      </c>
      <c r="L127" s="13">
        <v>9</v>
      </c>
      <c r="M127" s="13">
        <v>9</v>
      </c>
      <c r="N127" s="39"/>
      <c r="O127" s="39"/>
      <c r="P127" s="39"/>
      <c r="Q127" s="39"/>
      <c r="R127" s="39"/>
      <c r="S127" s="39"/>
      <c r="T127" s="39"/>
      <c r="U127" s="39"/>
      <c r="V127" s="112"/>
      <c r="W127" s="113">
        <f t="shared" si="27"/>
        <v>64</v>
      </c>
      <c r="X127" s="114">
        <f t="shared" si="28"/>
        <v>7</v>
      </c>
      <c r="Y127" s="127">
        <v>0.9097222222222222</v>
      </c>
      <c r="Z127" s="116">
        <v>0.8715277777777778</v>
      </c>
      <c r="AA127" s="117">
        <v>0.8527777777777777</v>
      </c>
      <c r="AB127" s="117">
        <v>0.8430555555555556</v>
      </c>
      <c r="AC127" s="118">
        <v>0.8298611111111112</v>
      </c>
      <c r="AD127" s="117">
        <v>0.8506944444444445</v>
      </c>
      <c r="AE127" s="117">
        <v>0.8805555555555555</v>
      </c>
      <c r="AF127" s="119"/>
      <c r="AG127" s="119"/>
      <c r="AH127" s="119"/>
      <c r="AI127" s="133"/>
      <c r="AJ127" s="133"/>
      <c r="AK127" s="133"/>
      <c r="AL127" s="133"/>
      <c r="AM127" s="119"/>
      <c r="AN127" s="120">
        <f t="shared" si="29"/>
        <v>0.18319229825852343</v>
      </c>
    </row>
    <row r="128" spans="1:40" ht="15">
      <c r="A128" s="110">
        <v>3</v>
      </c>
      <c r="B128" s="4" t="s">
        <v>60</v>
      </c>
      <c r="C128" s="2" t="s">
        <v>116</v>
      </c>
      <c r="D128" s="7">
        <v>1972</v>
      </c>
      <c r="E128" s="6" t="s">
        <v>66</v>
      </c>
      <c r="F128" s="145" t="s">
        <v>105</v>
      </c>
      <c r="G128" s="16">
        <v>7</v>
      </c>
      <c r="H128" s="13">
        <v>7</v>
      </c>
      <c r="I128" s="13">
        <v>6</v>
      </c>
      <c r="J128" s="122"/>
      <c r="K128" s="13">
        <v>6</v>
      </c>
      <c r="L128" s="13">
        <v>7</v>
      </c>
      <c r="M128" s="13">
        <v>8</v>
      </c>
      <c r="N128" s="39"/>
      <c r="O128" s="39"/>
      <c r="P128" s="39"/>
      <c r="Q128" s="39"/>
      <c r="R128" s="39"/>
      <c r="S128" s="39"/>
      <c r="T128" s="39"/>
      <c r="U128" s="39"/>
      <c r="V128" s="112"/>
      <c r="W128" s="113">
        <f t="shared" si="27"/>
        <v>41</v>
      </c>
      <c r="X128" s="38">
        <f t="shared" si="28"/>
        <v>6</v>
      </c>
      <c r="Y128" s="174" t="s">
        <v>269</v>
      </c>
      <c r="Z128" s="131" t="s">
        <v>105</v>
      </c>
      <c r="AA128" s="131" t="s">
        <v>270</v>
      </c>
      <c r="AB128" s="189"/>
      <c r="AC128" s="131" t="s">
        <v>205</v>
      </c>
      <c r="AD128" s="131" t="s">
        <v>271</v>
      </c>
      <c r="AE128" s="195" t="s">
        <v>117</v>
      </c>
      <c r="AF128" s="119"/>
      <c r="AG128" s="119"/>
      <c r="AH128" s="133"/>
      <c r="AI128" s="133"/>
      <c r="AJ128" s="133"/>
      <c r="AK128" s="133"/>
      <c r="AL128" s="119"/>
      <c r="AM128" s="119"/>
      <c r="AN128" s="120">
        <f t="shared" si="29"/>
        <v>0.23546725533480498</v>
      </c>
    </row>
    <row r="129" spans="1:40" ht="15">
      <c r="A129" s="110">
        <v>4</v>
      </c>
      <c r="B129" s="4" t="s">
        <v>60</v>
      </c>
      <c r="C129" s="9" t="s">
        <v>272</v>
      </c>
      <c r="D129" s="10">
        <v>1973</v>
      </c>
      <c r="E129" s="11" t="s">
        <v>73</v>
      </c>
      <c r="F129" s="111">
        <f>MIN(Y129:AM129)</f>
        <v>0.9458333333333333</v>
      </c>
      <c r="G129" s="16">
        <v>8</v>
      </c>
      <c r="H129" s="13">
        <v>8</v>
      </c>
      <c r="I129" s="13">
        <v>8</v>
      </c>
      <c r="J129" s="13">
        <v>8</v>
      </c>
      <c r="K129" s="39"/>
      <c r="L129" s="13">
        <v>8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112"/>
      <c r="W129" s="113">
        <f t="shared" si="27"/>
        <v>40</v>
      </c>
      <c r="X129" s="38">
        <f t="shared" si="28"/>
        <v>5</v>
      </c>
      <c r="Y129" s="187" t="s">
        <v>273</v>
      </c>
      <c r="Z129" s="116">
        <v>0.975</v>
      </c>
      <c r="AA129" s="117">
        <v>0.9479166666666666</v>
      </c>
      <c r="AB129" s="117">
        <v>0.9458333333333333</v>
      </c>
      <c r="AC129" s="128"/>
      <c r="AD129" s="117">
        <v>0.9708333333333333</v>
      </c>
      <c r="AE129" s="125"/>
      <c r="AF129" s="133"/>
      <c r="AG129" s="133"/>
      <c r="AH129" s="133"/>
      <c r="AI129" s="133"/>
      <c r="AJ129" s="133"/>
      <c r="AK129" s="119"/>
      <c r="AL129" s="133"/>
      <c r="AM129" s="133"/>
      <c r="AN129" s="120">
        <f t="shared" si="29"/>
        <v>0.20879323031640912</v>
      </c>
    </row>
    <row r="130" spans="1:40" ht="15">
      <c r="A130" s="110">
        <v>5</v>
      </c>
      <c r="B130" s="4" t="s">
        <v>60</v>
      </c>
      <c r="C130" s="2" t="s">
        <v>274</v>
      </c>
      <c r="D130" s="7">
        <v>1967</v>
      </c>
      <c r="E130" s="6"/>
      <c r="F130" s="111">
        <f>MIN(Y130:AM130)</f>
        <v>0.9729166666666668</v>
      </c>
      <c r="G130" s="122"/>
      <c r="H130" s="122"/>
      <c r="I130" s="13">
        <v>7</v>
      </c>
      <c r="J130" s="122"/>
      <c r="K130" s="13">
        <v>8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112"/>
      <c r="W130" s="113">
        <f t="shared" si="27"/>
        <v>15</v>
      </c>
      <c r="X130" s="38">
        <f t="shared" si="28"/>
        <v>2</v>
      </c>
      <c r="Y130" s="194"/>
      <c r="Z130" s="189"/>
      <c r="AA130" s="117">
        <v>0.9805555555555556</v>
      </c>
      <c r="AB130" s="189"/>
      <c r="AC130" s="188">
        <v>0.9729166666666668</v>
      </c>
      <c r="AD130" s="189"/>
      <c r="AE130" s="189"/>
      <c r="AF130" s="133"/>
      <c r="AG130" s="133"/>
      <c r="AH130" s="133"/>
      <c r="AI130" s="133"/>
      <c r="AJ130" s="133"/>
      <c r="AK130" s="119"/>
      <c r="AL130" s="133"/>
      <c r="AM130" s="133"/>
      <c r="AN130" s="120">
        <f t="shared" si="29"/>
        <v>0.2147718910963944</v>
      </c>
    </row>
    <row r="131" spans="1:40" ht="15">
      <c r="A131" s="110">
        <v>6</v>
      </c>
      <c r="B131" s="4" t="s">
        <v>60</v>
      </c>
      <c r="C131" s="2" t="s">
        <v>275</v>
      </c>
      <c r="D131" s="7">
        <v>1971</v>
      </c>
      <c r="E131" s="6" t="s">
        <v>200</v>
      </c>
      <c r="F131" s="145" t="s">
        <v>276</v>
      </c>
      <c r="G131" s="121"/>
      <c r="H131" s="122"/>
      <c r="I131" s="122"/>
      <c r="J131" s="13">
        <v>6</v>
      </c>
      <c r="K131" s="13">
        <v>5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112"/>
      <c r="W131" s="113">
        <f t="shared" si="27"/>
        <v>11</v>
      </c>
      <c r="X131" s="38">
        <f t="shared" si="28"/>
        <v>2</v>
      </c>
      <c r="Y131" s="194"/>
      <c r="Z131" s="189"/>
      <c r="AA131" s="189"/>
      <c r="AB131" s="131" t="s">
        <v>277</v>
      </c>
      <c r="AC131" s="131" t="s">
        <v>276</v>
      </c>
      <c r="AD131" s="189"/>
      <c r="AE131" s="189"/>
      <c r="AF131" s="133"/>
      <c r="AG131" s="133"/>
      <c r="AH131" s="133"/>
      <c r="AI131" s="133"/>
      <c r="AJ131" s="133"/>
      <c r="AK131" s="119"/>
      <c r="AL131" s="133"/>
      <c r="AM131" s="133"/>
      <c r="AN131" s="120">
        <f t="shared" si="29"/>
        <v>0.2912680892813343</v>
      </c>
    </row>
    <row r="132" spans="1:40" ht="15">
      <c r="A132" s="110">
        <v>7</v>
      </c>
      <c r="B132" s="4" t="s">
        <v>60</v>
      </c>
      <c r="C132" s="2" t="s">
        <v>278</v>
      </c>
      <c r="D132" s="7">
        <v>1970</v>
      </c>
      <c r="E132" s="6" t="s">
        <v>279</v>
      </c>
      <c r="F132" s="145" t="s">
        <v>205</v>
      </c>
      <c r="G132" s="166"/>
      <c r="H132" s="39"/>
      <c r="I132" s="39"/>
      <c r="J132" s="39"/>
      <c r="K132" s="13">
        <v>7</v>
      </c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112"/>
      <c r="W132" s="113">
        <f t="shared" si="27"/>
        <v>7</v>
      </c>
      <c r="X132" s="38">
        <f t="shared" si="28"/>
        <v>1</v>
      </c>
      <c r="Y132" s="189"/>
      <c r="Z132" s="189"/>
      <c r="AA132" s="189"/>
      <c r="AB132" s="189"/>
      <c r="AC132" s="131" t="s">
        <v>205</v>
      </c>
      <c r="AD132" s="189"/>
      <c r="AE132" s="189"/>
      <c r="AF132" s="133"/>
      <c r="AG132" s="133"/>
      <c r="AH132" s="133"/>
      <c r="AI132" s="133"/>
      <c r="AJ132" s="133"/>
      <c r="AK132" s="119"/>
      <c r="AL132" s="133"/>
      <c r="AM132" s="133"/>
      <c r="AN132" s="120">
        <f t="shared" si="29"/>
        <v>0.24083272013735588</v>
      </c>
    </row>
    <row r="133" spans="1:40" ht="15">
      <c r="A133" s="146">
        <v>7</v>
      </c>
      <c r="B133" s="147"/>
      <c r="C133" s="2"/>
      <c r="D133" s="148"/>
      <c r="E133" s="149"/>
      <c r="F133" s="150"/>
      <c r="G133" s="151">
        <f aca="true" t="shared" si="30" ref="G133:M133">SUM(COUNTIF(G126:G132,"&gt;-1"))</f>
        <v>4</v>
      </c>
      <c r="H133" s="151">
        <f t="shared" si="30"/>
        <v>4</v>
      </c>
      <c r="I133" s="151">
        <f t="shared" si="30"/>
        <v>5</v>
      </c>
      <c r="J133" s="151">
        <f t="shared" si="30"/>
        <v>4</v>
      </c>
      <c r="K133" s="151">
        <f t="shared" si="30"/>
        <v>6</v>
      </c>
      <c r="L133" s="151">
        <f t="shared" si="30"/>
        <v>4</v>
      </c>
      <c r="M133" s="151">
        <f t="shared" si="30"/>
        <v>3</v>
      </c>
      <c r="N133" s="152">
        <f aca="true" t="shared" si="31" ref="N133:U133">SUM(COUNTIF(N126:N129,"&gt;-1"))</f>
        <v>0</v>
      </c>
      <c r="O133" s="152">
        <f t="shared" si="31"/>
        <v>0</v>
      </c>
      <c r="P133" s="152">
        <f t="shared" si="31"/>
        <v>0</v>
      </c>
      <c r="Q133" s="152">
        <f t="shared" si="31"/>
        <v>0</v>
      </c>
      <c r="R133" s="152">
        <f t="shared" si="31"/>
        <v>0</v>
      </c>
      <c r="S133" s="152">
        <f t="shared" si="31"/>
        <v>0</v>
      </c>
      <c r="T133" s="152">
        <f t="shared" si="31"/>
        <v>0</v>
      </c>
      <c r="U133" s="152">
        <f t="shared" si="31"/>
        <v>0</v>
      </c>
      <c r="V133" s="181"/>
      <c r="W133" s="154"/>
      <c r="X133" s="155"/>
      <c r="Y133" s="156"/>
      <c r="Z133" s="157"/>
      <c r="AA133" s="157"/>
      <c r="AB133" s="186"/>
      <c r="AC133" s="158"/>
      <c r="AD133" s="186"/>
      <c r="AE133" s="186"/>
      <c r="AF133" s="159"/>
      <c r="AG133" s="159"/>
      <c r="AH133" s="159"/>
      <c r="AI133" s="159"/>
      <c r="AJ133" s="159"/>
      <c r="AK133" s="159"/>
      <c r="AL133" s="159"/>
      <c r="AM133" s="159"/>
      <c r="AN133" s="160"/>
    </row>
    <row r="134" spans="1:40" ht="15">
      <c r="A134" s="73" t="s">
        <v>121</v>
      </c>
      <c r="B134" s="74" t="s">
        <v>6</v>
      </c>
      <c r="C134" s="75" t="s">
        <v>3</v>
      </c>
      <c r="D134" s="76" t="s">
        <v>122</v>
      </c>
      <c r="E134" s="77" t="s">
        <v>123</v>
      </c>
      <c r="F134" s="78" t="s">
        <v>25</v>
      </c>
      <c r="G134" s="79">
        <v>1</v>
      </c>
      <c r="H134" s="80">
        <v>2</v>
      </c>
      <c r="I134" s="80">
        <v>3</v>
      </c>
      <c r="J134" s="80">
        <v>4</v>
      </c>
      <c r="K134" s="81">
        <v>5</v>
      </c>
      <c r="L134" s="81">
        <v>6</v>
      </c>
      <c r="M134" s="82">
        <v>7</v>
      </c>
      <c r="N134" s="82">
        <v>8</v>
      </c>
      <c r="O134" s="82">
        <v>9</v>
      </c>
      <c r="P134" s="82">
        <v>10</v>
      </c>
      <c r="Q134" s="82">
        <v>11</v>
      </c>
      <c r="R134" s="82">
        <v>12</v>
      </c>
      <c r="S134" s="82">
        <v>13</v>
      </c>
      <c r="T134" s="82">
        <v>14</v>
      </c>
      <c r="U134" s="82">
        <v>15</v>
      </c>
      <c r="V134" s="83"/>
      <c r="W134" s="84" t="s">
        <v>124</v>
      </c>
      <c r="X134" s="161" t="s">
        <v>2</v>
      </c>
      <c r="Y134" s="162" t="s">
        <v>125</v>
      </c>
      <c r="Z134" s="163" t="s">
        <v>126</v>
      </c>
      <c r="AA134" s="163" t="s">
        <v>127</v>
      </c>
      <c r="AB134" s="163" t="s">
        <v>128</v>
      </c>
      <c r="AC134" s="87" t="s">
        <v>129</v>
      </c>
      <c r="AD134" s="88" t="s">
        <v>130</v>
      </c>
      <c r="AE134" s="88" t="s">
        <v>131</v>
      </c>
      <c r="AF134" s="87" t="s">
        <v>132</v>
      </c>
      <c r="AG134" s="87" t="s">
        <v>133</v>
      </c>
      <c r="AH134" s="87" t="s">
        <v>134</v>
      </c>
      <c r="AI134" s="87" t="s">
        <v>135</v>
      </c>
      <c r="AJ134" s="87" t="s">
        <v>136</v>
      </c>
      <c r="AK134" s="87" t="s">
        <v>137</v>
      </c>
      <c r="AL134" s="87" t="s">
        <v>138</v>
      </c>
      <c r="AM134" s="87" t="s">
        <v>139</v>
      </c>
      <c r="AN134" s="74" t="s">
        <v>9</v>
      </c>
    </row>
    <row r="135" spans="1:40" ht="15">
      <c r="A135" s="110">
        <v>1</v>
      </c>
      <c r="B135" s="4" t="s">
        <v>91</v>
      </c>
      <c r="C135" s="9" t="s">
        <v>90</v>
      </c>
      <c r="D135" s="10">
        <v>1960</v>
      </c>
      <c r="E135" s="11" t="s">
        <v>73</v>
      </c>
      <c r="F135" s="111">
        <f>MIN(Y135:AM135)</f>
        <v>0.9666666666666667</v>
      </c>
      <c r="G135" s="15">
        <v>10</v>
      </c>
      <c r="H135" s="164">
        <v>10</v>
      </c>
      <c r="I135" s="5">
        <v>10</v>
      </c>
      <c r="J135" s="5">
        <v>10</v>
      </c>
      <c r="K135" s="5">
        <v>10</v>
      </c>
      <c r="L135" s="5">
        <v>10</v>
      </c>
      <c r="M135" s="5">
        <v>10</v>
      </c>
      <c r="N135" s="39"/>
      <c r="O135" s="39"/>
      <c r="P135" s="39"/>
      <c r="Q135" s="39"/>
      <c r="R135" s="39"/>
      <c r="S135" s="39"/>
      <c r="T135" s="39"/>
      <c r="U135" s="39"/>
      <c r="V135" s="112"/>
      <c r="W135" s="192">
        <f aca="true" t="shared" si="32" ref="W135:W140">IF(COUNTIF(G135:U135,"&gt;=0")&lt;11,SUM(G135:U135),SUM(LARGE(G135:U135,1),LARGE(G135:U135,2),LARGE(G135:U135,3),LARGE(G135:U135,4),LARGE(G135:U135,5),LARGE(G135:U135,6),LARGE(G135:U135,7),LARGE(G135:U135,8),LARGE(G135:U135,9),LARGE(G135:U135,10)))</f>
        <v>70</v>
      </c>
      <c r="X135" s="114">
        <f aca="true" t="shared" si="33" ref="X135:X140">SUM(COUNTIF(G135:U135,"&gt;-1"))</f>
        <v>7</v>
      </c>
      <c r="Y135" s="187" t="s">
        <v>280</v>
      </c>
      <c r="Z135" s="195" t="s">
        <v>281</v>
      </c>
      <c r="AA135" s="195" t="s">
        <v>282</v>
      </c>
      <c r="AB135" s="127">
        <v>0.9868055555555556</v>
      </c>
      <c r="AC135" s="127">
        <v>0.9944444444444445</v>
      </c>
      <c r="AD135" s="127">
        <v>0.9722222222222222</v>
      </c>
      <c r="AE135" s="127">
        <v>0.9666666666666667</v>
      </c>
      <c r="AF135" s="133"/>
      <c r="AG135" s="133"/>
      <c r="AH135" s="133"/>
      <c r="AI135" s="119"/>
      <c r="AJ135" s="119"/>
      <c r="AK135" s="119"/>
      <c r="AL135" s="119"/>
      <c r="AM135" s="119"/>
      <c r="AN135" s="120">
        <f>SUM(F135/4.53)</f>
        <v>0.21339220014716703</v>
      </c>
    </row>
    <row r="136" spans="1:40" ht="15">
      <c r="A136" s="110">
        <v>2</v>
      </c>
      <c r="B136" s="4" t="s">
        <v>91</v>
      </c>
      <c r="C136" s="14" t="s">
        <v>114</v>
      </c>
      <c r="D136" s="7">
        <v>1959</v>
      </c>
      <c r="E136" s="6" t="s">
        <v>73</v>
      </c>
      <c r="F136" s="204" t="s">
        <v>115</v>
      </c>
      <c r="G136" s="16">
        <v>7</v>
      </c>
      <c r="H136" s="130">
        <v>7</v>
      </c>
      <c r="I136" s="13">
        <v>8</v>
      </c>
      <c r="J136" s="13">
        <v>7</v>
      </c>
      <c r="K136" s="13">
        <v>8</v>
      </c>
      <c r="L136" s="13">
        <v>7</v>
      </c>
      <c r="M136" s="13">
        <v>8</v>
      </c>
      <c r="N136" s="39"/>
      <c r="O136" s="39"/>
      <c r="P136" s="39"/>
      <c r="Q136" s="39"/>
      <c r="R136" s="39"/>
      <c r="S136" s="39"/>
      <c r="T136" s="39"/>
      <c r="U136" s="39"/>
      <c r="V136" s="112"/>
      <c r="W136" s="113">
        <f t="shared" si="32"/>
        <v>52</v>
      </c>
      <c r="X136" s="114">
        <f t="shared" si="33"/>
        <v>7</v>
      </c>
      <c r="Y136" s="187" t="s">
        <v>117</v>
      </c>
      <c r="Z136" s="195" t="s">
        <v>283</v>
      </c>
      <c r="AA136" s="195" t="s">
        <v>117</v>
      </c>
      <c r="AB136" s="195" t="s">
        <v>117</v>
      </c>
      <c r="AC136" s="195" t="s">
        <v>117</v>
      </c>
      <c r="AD136" s="195" t="s">
        <v>117</v>
      </c>
      <c r="AE136" s="195" t="s">
        <v>115</v>
      </c>
      <c r="AF136" s="133"/>
      <c r="AG136" s="133"/>
      <c r="AH136" s="133"/>
      <c r="AI136" s="133"/>
      <c r="AJ136" s="133"/>
      <c r="AK136" s="133"/>
      <c r="AL136" s="133"/>
      <c r="AM136" s="133"/>
      <c r="AN136" s="120">
        <f>SUM(F136/4.53)</f>
        <v>0.32284768211920534</v>
      </c>
    </row>
    <row r="137" spans="1:40" ht="15">
      <c r="A137" s="110">
        <v>3</v>
      </c>
      <c r="B137" s="4" t="s">
        <v>91</v>
      </c>
      <c r="C137" s="2" t="s">
        <v>112</v>
      </c>
      <c r="D137" s="7">
        <v>1948</v>
      </c>
      <c r="E137" s="6" t="s">
        <v>66</v>
      </c>
      <c r="F137" s="145" t="s">
        <v>284</v>
      </c>
      <c r="G137" s="16">
        <v>9</v>
      </c>
      <c r="H137" s="130">
        <v>9</v>
      </c>
      <c r="I137" s="13">
        <v>9</v>
      </c>
      <c r="J137" s="122"/>
      <c r="K137" s="39"/>
      <c r="L137" s="39"/>
      <c r="M137" s="13">
        <v>9</v>
      </c>
      <c r="N137" s="39"/>
      <c r="O137" s="39"/>
      <c r="P137" s="39"/>
      <c r="Q137" s="39"/>
      <c r="R137" s="39"/>
      <c r="S137" s="39"/>
      <c r="T137" s="39"/>
      <c r="U137" s="39"/>
      <c r="V137" s="112"/>
      <c r="W137" s="113">
        <f t="shared" si="32"/>
        <v>36</v>
      </c>
      <c r="X137" s="38">
        <f t="shared" si="33"/>
        <v>4</v>
      </c>
      <c r="Y137" s="174" t="s">
        <v>285</v>
      </c>
      <c r="Z137" s="131" t="s">
        <v>286</v>
      </c>
      <c r="AA137" s="131" t="s">
        <v>284</v>
      </c>
      <c r="AB137" s="189"/>
      <c r="AC137" s="205"/>
      <c r="AD137" s="125"/>
      <c r="AE137" s="195" t="s">
        <v>113</v>
      </c>
      <c r="AF137" s="133"/>
      <c r="AG137" s="119"/>
      <c r="AH137" s="133"/>
      <c r="AI137" s="119"/>
      <c r="AJ137" s="133"/>
      <c r="AK137" s="133"/>
      <c r="AL137" s="133"/>
      <c r="AM137" s="133"/>
      <c r="AN137" s="120">
        <f>SUM(F137/4.53)</f>
        <v>0.23929973019376993</v>
      </c>
    </row>
    <row r="138" spans="1:40" ht="15">
      <c r="A138" s="110">
        <v>4</v>
      </c>
      <c r="B138" s="4" t="s">
        <v>91</v>
      </c>
      <c r="C138" s="14" t="s">
        <v>287</v>
      </c>
      <c r="D138" s="7">
        <v>1960</v>
      </c>
      <c r="E138" s="6" t="s">
        <v>73</v>
      </c>
      <c r="F138" s="204" t="s">
        <v>117</v>
      </c>
      <c r="G138" s="121"/>
      <c r="H138" s="122"/>
      <c r="I138" s="13">
        <v>7</v>
      </c>
      <c r="J138" s="13">
        <v>6</v>
      </c>
      <c r="K138" s="13">
        <v>9</v>
      </c>
      <c r="L138" s="13">
        <v>8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112"/>
      <c r="W138" s="113">
        <f t="shared" si="32"/>
        <v>30</v>
      </c>
      <c r="X138" s="38">
        <f t="shared" si="33"/>
        <v>4</v>
      </c>
      <c r="Y138" s="189"/>
      <c r="Z138" s="189"/>
      <c r="AA138" s="195" t="s">
        <v>117</v>
      </c>
      <c r="AB138" s="195" t="s">
        <v>117</v>
      </c>
      <c r="AC138" s="195" t="s">
        <v>117</v>
      </c>
      <c r="AD138" s="195" t="s">
        <v>117</v>
      </c>
      <c r="AE138" s="189"/>
      <c r="AF138" s="119"/>
      <c r="AG138" s="119"/>
      <c r="AH138" s="133"/>
      <c r="AI138" s="119"/>
      <c r="AJ138" s="119"/>
      <c r="AK138" s="133"/>
      <c r="AL138" s="133"/>
      <c r="AM138" s="119"/>
      <c r="AN138" s="120" t="s">
        <v>118</v>
      </c>
    </row>
    <row r="139" spans="1:40" ht="15">
      <c r="A139" s="110">
        <v>5</v>
      </c>
      <c r="B139" s="4" t="s">
        <v>91</v>
      </c>
      <c r="C139" s="14" t="s">
        <v>288</v>
      </c>
      <c r="D139" s="7">
        <v>1949</v>
      </c>
      <c r="E139" s="6" t="s">
        <v>238</v>
      </c>
      <c r="F139" s="145" t="s">
        <v>289</v>
      </c>
      <c r="G139" s="16">
        <v>8</v>
      </c>
      <c r="H139" s="130">
        <v>8</v>
      </c>
      <c r="I139" s="122"/>
      <c r="J139" s="13">
        <v>9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112"/>
      <c r="W139" s="113">
        <f t="shared" si="32"/>
        <v>25</v>
      </c>
      <c r="X139" s="38">
        <f t="shared" si="33"/>
        <v>3</v>
      </c>
      <c r="Y139" s="187" t="s">
        <v>290</v>
      </c>
      <c r="Z139" s="131" t="s">
        <v>291</v>
      </c>
      <c r="AA139" s="125"/>
      <c r="AB139" s="131" t="s">
        <v>289</v>
      </c>
      <c r="AC139" s="128"/>
      <c r="AD139" s="125"/>
      <c r="AE139" s="125"/>
      <c r="AF139" s="119"/>
      <c r="AG139" s="119"/>
      <c r="AH139" s="133"/>
      <c r="AI139" s="119"/>
      <c r="AJ139" s="119"/>
      <c r="AK139" s="133"/>
      <c r="AL139" s="133"/>
      <c r="AM139" s="119"/>
      <c r="AN139" s="120">
        <f>SUM(F139/4.53)</f>
        <v>0.257542310522443</v>
      </c>
    </row>
    <row r="140" spans="1:40" ht="15">
      <c r="A140" s="110">
        <v>6</v>
      </c>
      <c r="B140" s="4" t="s">
        <v>91</v>
      </c>
      <c r="C140" s="14" t="s">
        <v>292</v>
      </c>
      <c r="D140" s="7">
        <v>1939</v>
      </c>
      <c r="E140" s="6" t="s">
        <v>35</v>
      </c>
      <c r="F140" s="198" t="s">
        <v>293</v>
      </c>
      <c r="G140" s="121"/>
      <c r="H140" s="169"/>
      <c r="I140" s="122"/>
      <c r="J140" s="13">
        <v>8</v>
      </c>
      <c r="K140" s="39"/>
      <c r="L140" s="13">
        <v>9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112"/>
      <c r="W140" s="113">
        <f t="shared" si="32"/>
        <v>17</v>
      </c>
      <c r="X140" s="38">
        <f t="shared" si="33"/>
        <v>2</v>
      </c>
      <c r="Y140" s="206"/>
      <c r="Z140" s="189"/>
      <c r="AA140" s="125"/>
      <c r="AB140" s="131" t="s">
        <v>294</v>
      </c>
      <c r="AC140" s="128"/>
      <c r="AD140" s="131" t="s">
        <v>293</v>
      </c>
      <c r="AE140" s="125"/>
      <c r="AF140" s="119"/>
      <c r="AG140" s="119"/>
      <c r="AH140" s="133"/>
      <c r="AI140" s="119"/>
      <c r="AJ140" s="119"/>
      <c r="AK140" s="133"/>
      <c r="AL140" s="133"/>
      <c r="AM140" s="119"/>
      <c r="AN140" s="120">
        <f>SUM(F140/4.53)</f>
        <v>0.3072111846946284</v>
      </c>
    </row>
    <row r="141" spans="1:40" ht="15">
      <c r="A141" s="207">
        <v>6</v>
      </c>
      <c r="B141" s="208"/>
      <c r="C141" s="209"/>
      <c r="D141" s="210"/>
      <c r="E141" s="211"/>
      <c r="F141" s="212"/>
      <c r="G141" s="213">
        <f aca="true" t="shared" si="34" ref="G141:L141">SUM(COUNTIF(G135:G140,"&gt;-1"))</f>
        <v>4</v>
      </c>
      <c r="H141" s="213">
        <f t="shared" si="34"/>
        <v>4</v>
      </c>
      <c r="I141" s="213">
        <f t="shared" si="34"/>
        <v>4</v>
      </c>
      <c r="J141" s="213">
        <f t="shared" si="34"/>
        <v>5</v>
      </c>
      <c r="K141" s="213">
        <f t="shared" si="34"/>
        <v>3</v>
      </c>
      <c r="L141" s="213">
        <f t="shared" si="34"/>
        <v>4</v>
      </c>
      <c r="M141" s="214">
        <f aca="true" t="shared" si="35" ref="M141:U141">SUM(COUNTIF(M135:M138,"&gt;-1"))</f>
        <v>3</v>
      </c>
      <c r="N141" s="214">
        <f t="shared" si="35"/>
        <v>0</v>
      </c>
      <c r="O141" s="214">
        <f t="shared" si="35"/>
        <v>0</v>
      </c>
      <c r="P141" s="214">
        <f t="shared" si="35"/>
        <v>0</v>
      </c>
      <c r="Q141" s="214">
        <f t="shared" si="35"/>
        <v>0</v>
      </c>
      <c r="R141" s="214">
        <f t="shared" si="35"/>
        <v>0</v>
      </c>
      <c r="S141" s="214">
        <f t="shared" si="35"/>
        <v>0</v>
      </c>
      <c r="T141" s="214">
        <f t="shared" si="35"/>
        <v>0</v>
      </c>
      <c r="U141" s="214">
        <f t="shared" si="35"/>
        <v>0</v>
      </c>
      <c r="V141" s="215"/>
      <c r="W141" s="216"/>
      <c r="X141" s="217"/>
      <c r="Y141" s="218"/>
      <c r="Z141" s="219"/>
      <c r="AA141" s="219"/>
      <c r="AB141" s="220"/>
      <c r="AC141" s="221"/>
      <c r="AD141" s="220"/>
      <c r="AE141" s="220"/>
      <c r="AF141" s="222"/>
      <c r="AG141" s="222"/>
      <c r="AH141" s="222"/>
      <c r="AI141" s="222"/>
      <c r="AJ141" s="222"/>
      <c r="AK141" s="222"/>
      <c r="AL141" s="222"/>
      <c r="AM141" s="222"/>
      <c r="AN141" s="223"/>
    </row>
    <row r="143" spans="1:33" ht="15">
      <c r="A143" s="267" t="s">
        <v>305</v>
      </c>
      <c r="B143" s="268"/>
      <c r="C143" s="268"/>
      <c r="D143" s="268"/>
      <c r="E143" s="268"/>
      <c r="F143" s="224" t="s">
        <v>295</v>
      </c>
      <c r="G143" s="225">
        <v>1</v>
      </c>
      <c r="H143" s="225">
        <v>2</v>
      </c>
      <c r="I143" s="225">
        <v>3</v>
      </c>
      <c r="J143" s="225">
        <v>4</v>
      </c>
      <c r="K143" s="225">
        <v>5</v>
      </c>
      <c r="L143" s="225">
        <v>6</v>
      </c>
      <c r="M143" s="225">
        <v>7</v>
      </c>
      <c r="N143" s="225">
        <v>8</v>
      </c>
      <c r="O143" s="225">
        <v>9</v>
      </c>
      <c r="P143" s="225">
        <v>10</v>
      </c>
      <c r="Q143" s="225">
        <v>11</v>
      </c>
      <c r="R143" s="225">
        <v>12</v>
      </c>
      <c r="S143" s="225">
        <v>13</v>
      </c>
      <c r="T143" s="225">
        <v>14</v>
      </c>
      <c r="U143" s="225">
        <v>15</v>
      </c>
      <c r="V143" s="271" t="s">
        <v>296</v>
      </c>
      <c r="W143" s="272"/>
      <c r="X143" s="226"/>
      <c r="Y143" s="227" t="s">
        <v>6</v>
      </c>
      <c r="Z143" s="228" t="s">
        <v>12</v>
      </c>
      <c r="AA143" s="229" t="s">
        <v>18</v>
      </c>
      <c r="AB143" s="230" t="s">
        <v>22</v>
      </c>
      <c r="AC143" s="231" t="s">
        <v>32</v>
      </c>
      <c r="AD143" s="232" t="s">
        <v>58</v>
      </c>
      <c r="AE143" s="233" t="s">
        <v>78</v>
      </c>
      <c r="AF143" s="234" t="s">
        <v>60</v>
      </c>
      <c r="AG143" s="235" t="s">
        <v>91</v>
      </c>
    </row>
    <row r="144" spans="1:33" ht="15">
      <c r="A144" s="269"/>
      <c r="B144" s="270"/>
      <c r="C144" s="270"/>
      <c r="D144" s="270"/>
      <c r="E144" s="270"/>
      <c r="F144" s="236" t="s">
        <v>297</v>
      </c>
      <c r="G144" s="237">
        <f aca="true" t="shared" si="36" ref="G144:M144">SUM(G24+G50+G78+G92+G105)</f>
        <v>35</v>
      </c>
      <c r="H144" s="237">
        <f t="shared" si="36"/>
        <v>47</v>
      </c>
      <c r="I144" s="237">
        <f t="shared" si="36"/>
        <v>51</v>
      </c>
      <c r="J144" s="237">
        <f t="shared" si="36"/>
        <v>48</v>
      </c>
      <c r="K144" s="237">
        <f t="shared" si="36"/>
        <v>50</v>
      </c>
      <c r="L144" s="237">
        <f t="shared" si="36"/>
        <v>51</v>
      </c>
      <c r="M144" s="237">
        <f t="shared" si="36"/>
        <v>44</v>
      </c>
      <c r="N144" s="238"/>
      <c r="O144" s="238"/>
      <c r="P144" s="238"/>
      <c r="Q144" s="238"/>
      <c r="R144" s="238"/>
      <c r="S144" s="238"/>
      <c r="T144" s="238"/>
      <c r="U144" s="238"/>
      <c r="V144" s="273">
        <f>SUM(G144:U144)</f>
        <v>326</v>
      </c>
      <c r="W144" s="274"/>
      <c r="X144" s="226"/>
      <c r="Y144" s="239" t="s">
        <v>298</v>
      </c>
      <c r="Z144" s="240">
        <f>SUM(A24)</f>
        <v>22</v>
      </c>
      <c r="AA144" s="241">
        <f>SUM(A50)</f>
        <v>24</v>
      </c>
      <c r="AB144" s="242">
        <f>SUM(A78)</f>
        <v>26</v>
      </c>
      <c r="AC144" s="243">
        <f>SUM(A92)</f>
        <v>12</v>
      </c>
      <c r="AD144" s="244">
        <f>SUM(A105)</f>
        <v>11</v>
      </c>
      <c r="AE144" s="240">
        <f>SUM(A124)</f>
        <v>17</v>
      </c>
      <c r="AF144" s="242">
        <f>SUM(A133)</f>
        <v>7</v>
      </c>
      <c r="AG144" s="245">
        <f>SUM(A141)</f>
        <v>6</v>
      </c>
    </row>
    <row r="145" spans="1:33" ht="15">
      <c r="A145" s="246"/>
      <c r="B145" s="247"/>
      <c r="C145" s="246"/>
      <c r="D145" s="248"/>
      <c r="E145" s="247"/>
      <c r="F145" s="249" t="s">
        <v>299</v>
      </c>
      <c r="G145" s="250">
        <f aca="true" t="shared" si="37" ref="G145:M145">SUM(G124+G133+G141)</f>
        <v>11</v>
      </c>
      <c r="H145" s="250">
        <f t="shared" si="37"/>
        <v>14</v>
      </c>
      <c r="I145" s="250">
        <f t="shared" si="37"/>
        <v>17</v>
      </c>
      <c r="J145" s="250">
        <f t="shared" si="37"/>
        <v>18</v>
      </c>
      <c r="K145" s="250">
        <f t="shared" si="37"/>
        <v>17</v>
      </c>
      <c r="L145" s="250">
        <f t="shared" si="37"/>
        <v>17</v>
      </c>
      <c r="M145" s="250">
        <f t="shared" si="37"/>
        <v>15</v>
      </c>
      <c r="N145" s="251"/>
      <c r="O145" s="251"/>
      <c r="P145" s="251"/>
      <c r="Q145" s="251"/>
      <c r="R145" s="251"/>
      <c r="S145" s="251"/>
      <c r="T145" s="251"/>
      <c r="U145" s="251"/>
      <c r="V145" s="273">
        <f>SUM(G145:U145)</f>
        <v>109</v>
      </c>
      <c r="W145" s="274"/>
      <c r="X145" s="252" t="s">
        <v>300</v>
      </c>
      <c r="Y145" s="253"/>
      <c r="Z145" s="254">
        <f>SUM(G24:U24)/AB146</f>
        <v>8.285714285714286</v>
      </c>
      <c r="AA145" s="254">
        <f>SUM(G50:U50)/AB146</f>
        <v>11.714285714285714</v>
      </c>
      <c r="AB145" s="255">
        <f>SUM(G78:U78)/AB146</f>
        <v>12.285714285714286</v>
      </c>
      <c r="AC145" s="254">
        <f>SUM(G92:U92)/AB146</f>
        <v>6.428571428571429</v>
      </c>
      <c r="AD145" s="254">
        <f>SUM(G105:U105)/AB146</f>
        <v>7.857142857142857</v>
      </c>
      <c r="AE145" s="254">
        <f>SUM(G124:U124)/AB146</f>
        <v>7.428571428571429</v>
      </c>
      <c r="AF145" s="255">
        <f>SUM(G133:U133)/AB146</f>
        <v>4.285714285714286</v>
      </c>
      <c r="AG145" s="255">
        <f>SUM(G141:U141)/AB146</f>
        <v>3.857142857142857</v>
      </c>
    </row>
    <row r="146" spans="1:33" ht="15.75">
      <c r="A146" s="246"/>
      <c r="B146" s="247"/>
      <c r="C146" s="246"/>
      <c r="D146" s="248"/>
      <c r="E146" s="247"/>
      <c r="F146" s="256" t="s">
        <v>298</v>
      </c>
      <c r="G146" s="257">
        <f aca="true" t="shared" si="38" ref="G146:U146">SUM(G144:G145)</f>
        <v>46</v>
      </c>
      <c r="H146" s="257">
        <f t="shared" si="38"/>
        <v>61</v>
      </c>
      <c r="I146" s="257">
        <f t="shared" si="38"/>
        <v>68</v>
      </c>
      <c r="J146" s="257">
        <f t="shared" si="38"/>
        <v>66</v>
      </c>
      <c r="K146" s="257">
        <f t="shared" si="38"/>
        <v>67</v>
      </c>
      <c r="L146" s="257">
        <f t="shared" si="38"/>
        <v>68</v>
      </c>
      <c r="M146" s="257">
        <f t="shared" si="38"/>
        <v>59</v>
      </c>
      <c r="N146" s="257">
        <f t="shared" si="38"/>
        <v>0</v>
      </c>
      <c r="O146" s="257">
        <f t="shared" si="38"/>
        <v>0</v>
      </c>
      <c r="P146" s="257">
        <f t="shared" si="38"/>
        <v>0</v>
      </c>
      <c r="Q146" s="257">
        <f t="shared" si="38"/>
        <v>0</v>
      </c>
      <c r="R146" s="257">
        <f t="shared" si="38"/>
        <v>0</v>
      </c>
      <c r="S146" s="257">
        <f t="shared" si="38"/>
        <v>0</v>
      </c>
      <c r="T146" s="257">
        <f t="shared" si="38"/>
        <v>0</v>
      </c>
      <c r="U146" s="257">
        <f t="shared" si="38"/>
        <v>0</v>
      </c>
      <c r="V146" s="275">
        <f>SUM(G146:U146)</f>
        <v>435</v>
      </c>
      <c r="W146" s="276"/>
      <c r="X146" s="277" t="s">
        <v>301</v>
      </c>
      <c r="Y146" s="278"/>
      <c r="Z146" s="258">
        <f>SUM(AD146:AE146)</f>
        <v>125</v>
      </c>
      <c r="AA146" s="161" t="s">
        <v>302</v>
      </c>
      <c r="AB146" s="259">
        <v>7</v>
      </c>
      <c r="AC146" s="260" t="s">
        <v>303</v>
      </c>
      <c r="AD146" s="261">
        <f>SUM(Z144:AD144)</f>
        <v>95</v>
      </c>
      <c r="AE146" s="262">
        <f>SUM(AE144:AG144)</f>
        <v>30</v>
      </c>
      <c r="AF146" s="263" t="s">
        <v>304</v>
      </c>
      <c r="AG146" s="264">
        <f>SUM(V146/AB146)</f>
        <v>62.142857142857146</v>
      </c>
    </row>
  </sheetData>
  <sheetProtection/>
  <mergeCells count="6">
    <mergeCell ref="A143:E144"/>
    <mergeCell ref="V143:W143"/>
    <mergeCell ref="V144:W144"/>
    <mergeCell ref="V145:W145"/>
    <mergeCell ref="V146:W146"/>
    <mergeCell ref="X146:Y14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Petr</cp:lastModifiedBy>
  <cp:lastPrinted>2010-05-20T07:19:41Z</cp:lastPrinted>
  <dcterms:created xsi:type="dcterms:W3CDTF">2010-05-20T07:14:09Z</dcterms:created>
  <dcterms:modified xsi:type="dcterms:W3CDTF">2010-05-20T09:10:50Z</dcterms:modified>
  <cp:category/>
  <cp:version/>
  <cp:contentType/>
  <cp:contentStatus/>
</cp:coreProperties>
</file>